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7555" windowHeight="1224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СДП!$A$11:$DF$234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СДП!$A:$F,СДП!$6:$9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33" i="1" l="1"/>
  <c r="CT233" i="1"/>
  <c r="AX233" i="1"/>
  <c r="AJ233" i="1"/>
  <c r="DE232" i="1"/>
  <c r="CT232" i="1"/>
  <c r="AX232" i="1"/>
  <c r="AJ232" i="1"/>
  <c r="DE231" i="1"/>
  <c r="CT231" i="1"/>
  <c r="AX231" i="1"/>
  <c r="AJ231" i="1"/>
  <c r="DE230" i="1"/>
  <c r="CT230" i="1"/>
  <c r="AX230" i="1"/>
  <c r="AJ230" i="1"/>
  <c r="DE229" i="1"/>
  <c r="CZ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Z229" i="1"/>
  <c r="X229" i="1"/>
  <c r="V229" i="1"/>
  <c r="T229" i="1"/>
  <c r="R229" i="1"/>
  <c r="P229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Z228" i="1"/>
  <c r="X228" i="1"/>
  <c r="V228" i="1"/>
  <c r="T228" i="1"/>
  <c r="R228" i="1"/>
  <c r="P228" i="1"/>
  <c r="DE227" i="1"/>
  <c r="CZ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Z227" i="1"/>
  <c r="X227" i="1"/>
  <c r="V227" i="1"/>
  <c r="T227" i="1"/>
  <c r="R227" i="1"/>
  <c r="P227" i="1"/>
  <c r="DE226" i="1"/>
  <c r="CZ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Z226" i="1"/>
  <c r="X226" i="1"/>
  <c r="V226" i="1"/>
  <c r="T226" i="1"/>
  <c r="R226" i="1"/>
  <c r="P226" i="1"/>
  <c r="DE225" i="1"/>
  <c r="CZ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Z225" i="1"/>
  <c r="X225" i="1"/>
  <c r="V225" i="1"/>
  <c r="T225" i="1"/>
  <c r="R225" i="1"/>
  <c r="P225" i="1"/>
  <c r="DE224" i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Z224" i="1"/>
  <c r="X224" i="1"/>
  <c r="V224" i="1"/>
  <c r="T224" i="1"/>
  <c r="R224" i="1"/>
  <c r="P224" i="1"/>
  <c r="DE223" i="1"/>
  <c r="AX223" i="1"/>
  <c r="DF223" i="1" s="1"/>
  <c r="DE222" i="1"/>
  <c r="AX222" i="1"/>
  <c r="DF222" i="1" s="1"/>
  <c r="DE221" i="1"/>
  <c r="CZ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Z221" i="1"/>
  <c r="X221" i="1"/>
  <c r="V221" i="1"/>
  <c r="T221" i="1"/>
  <c r="R221" i="1"/>
  <c r="P221" i="1"/>
  <c r="DE220" i="1"/>
  <c r="CZ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Z220" i="1"/>
  <c r="X220" i="1"/>
  <c r="V220" i="1"/>
  <c r="T220" i="1"/>
  <c r="R220" i="1"/>
  <c r="P220" i="1"/>
  <c r="DE219" i="1"/>
  <c r="CZ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Z219" i="1"/>
  <c r="X219" i="1"/>
  <c r="V219" i="1"/>
  <c r="T219" i="1"/>
  <c r="R219" i="1"/>
  <c r="P219" i="1"/>
  <c r="DE218" i="1"/>
  <c r="CZ218" i="1"/>
  <c r="CV218" i="1"/>
  <c r="CT218" i="1"/>
  <c r="CT217" i="1" s="1"/>
  <c r="CR218" i="1"/>
  <c r="CP218" i="1"/>
  <c r="CP217" i="1" s="1"/>
  <c r="CN218" i="1"/>
  <c r="CN217" i="1" s="1"/>
  <c r="CL218" i="1"/>
  <c r="CL217" i="1" s="1"/>
  <c r="CJ218" i="1"/>
  <c r="CJ217" i="1" s="1"/>
  <c r="CH218" i="1"/>
  <c r="CH217" i="1" s="1"/>
  <c r="CF218" i="1"/>
  <c r="CF217" i="1" s="1"/>
  <c r="CD218" i="1"/>
  <c r="CD217" i="1" s="1"/>
  <c r="CB218" i="1"/>
  <c r="CB217" i="1" s="1"/>
  <c r="BZ218" i="1"/>
  <c r="BZ217" i="1" s="1"/>
  <c r="BX218" i="1"/>
  <c r="BX217" i="1" s="1"/>
  <c r="BV218" i="1"/>
  <c r="BV217" i="1" s="1"/>
  <c r="BT218" i="1"/>
  <c r="BT217" i="1" s="1"/>
  <c r="BR218" i="1"/>
  <c r="BR217" i="1" s="1"/>
  <c r="BP218" i="1"/>
  <c r="BP217" i="1" s="1"/>
  <c r="BN218" i="1"/>
  <c r="BN217" i="1" s="1"/>
  <c r="BL218" i="1"/>
  <c r="BL217" i="1" s="1"/>
  <c r="BJ218" i="1"/>
  <c r="BJ217" i="1" s="1"/>
  <c r="BH218" i="1"/>
  <c r="BH217" i="1" s="1"/>
  <c r="BF218" i="1"/>
  <c r="BF217" i="1" s="1"/>
  <c r="BD218" i="1"/>
  <c r="BD217" i="1" s="1"/>
  <c r="BB218" i="1"/>
  <c r="BB217" i="1" s="1"/>
  <c r="AZ218" i="1"/>
  <c r="AZ217" i="1" s="1"/>
  <c r="AX218" i="1"/>
  <c r="AV218" i="1"/>
  <c r="AV217" i="1" s="1"/>
  <c r="AT218" i="1"/>
  <c r="AT217" i="1" s="1"/>
  <c r="AR218" i="1"/>
  <c r="AR217" i="1" s="1"/>
  <c r="AP218" i="1"/>
  <c r="AP217" i="1" s="1"/>
  <c r="AN218" i="1"/>
  <c r="AN217" i="1" s="1"/>
  <c r="AL218" i="1"/>
  <c r="AL217" i="1" s="1"/>
  <c r="Z218" i="1"/>
  <c r="Z217" i="1" s="1"/>
  <c r="X218" i="1"/>
  <c r="X217" i="1" s="1"/>
  <c r="V218" i="1"/>
  <c r="T218" i="1"/>
  <c r="T217" i="1" s="1"/>
  <c r="R218" i="1"/>
  <c r="P218" i="1"/>
  <c r="P217" i="1" s="1"/>
  <c r="DE217" i="1"/>
  <c r="DD217" i="1"/>
  <c r="DC217" i="1"/>
  <c r="DB217" i="1"/>
  <c r="DA217" i="1"/>
  <c r="CZ217" i="1"/>
  <c r="CY217" i="1"/>
  <c r="CX217" i="1"/>
  <c r="CW217" i="1"/>
  <c r="CV217" i="1"/>
  <c r="CU217" i="1"/>
  <c r="CS217" i="1"/>
  <c r="CR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J217" i="1"/>
  <c r="AI217" i="1"/>
  <c r="AH217" i="1"/>
  <c r="AG217" i="1"/>
  <c r="AF217" i="1"/>
  <c r="AE217" i="1"/>
  <c r="AD217" i="1"/>
  <c r="AC217" i="1"/>
  <c r="AB217" i="1"/>
  <c r="AA217" i="1"/>
  <c r="Y217" i="1"/>
  <c r="W217" i="1"/>
  <c r="U217" i="1"/>
  <c r="S217" i="1"/>
  <c r="Q217" i="1"/>
  <c r="O217" i="1"/>
  <c r="DE216" i="1"/>
  <c r="CT216" i="1"/>
  <c r="CR216" i="1"/>
  <c r="CP216" i="1"/>
  <c r="CN216" i="1"/>
  <c r="CJ216" i="1"/>
  <c r="BX216" i="1"/>
  <c r="BV216" i="1"/>
  <c r="BR216" i="1"/>
  <c r="P216" i="1"/>
  <c r="DE215" i="1"/>
  <c r="CT215" i="1"/>
  <c r="CR215" i="1"/>
  <c r="CP215" i="1"/>
  <c r="CN215" i="1"/>
  <c r="CJ215" i="1"/>
  <c r="BX215" i="1"/>
  <c r="BV215" i="1"/>
  <c r="BR215" i="1"/>
  <c r="Z215" i="1"/>
  <c r="P215" i="1"/>
  <c r="DE214" i="1"/>
  <c r="CT214" i="1"/>
  <c r="CR214" i="1"/>
  <c r="CP214" i="1"/>
  <c r="CN214" i="1"/>
  <c r="CJ214" i="1"/>
  <c r="BX214" i="1"/>
  <c r="BV214" i="1"/>
  <c r="BR214" i="1"/>
  <c r="P214" i="1"/>
  <c r="DE213" i="1"/>
  <c r="CT213" i="1"/>
  <c r="CR213" i="1"/>
  <c r="CP213" i="1"/>
  <c r="CN213" i="1"/>
  <c r="CJ213" i="1"/>
  <c r="BX213" i="1"/>
  <c r="BV213" i="1"/>
  <c r="BR213" i="1"/>
  <c r="P213" i="1"/>
  <c r="DE212" i="1"/>
  <c r="CH212" i="1"/>
  <c r="CB212" i="1"/>
  <c r="AJ212" i="1"/>
  <c r="AJ206" i="1" s="1"/>
  <c r="AH212" i="1"/>
  <c r="V212" i="1"/>
  <c r="T212" i="1"/>
  <c r="DE211" i="1"/>
  <c r="CZ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H211" i="1"/>
  <c r="Z211" i="1"/>
  <c r="X211" i="1"/>
  <c r="V211" i="1"/>
  <c r="T211" i="1"/>
  <c r="R211" i="1"/>
  <c r="P211" i="1"/>
  <c r="DE210" i="1"/>
  <c r="CZ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H210" i="1"/>
  <c r="Z210" i="1"/>
  <c r="X210" i="1"/>
  <c r="V210" i="1"/>
  <c r="T210" i="1"/>
  <c r="R210" i="1"/>
  <c r="P210" i="1"/>
  <c r="DE209" i="1"/>
  <c r="CT209" i="1"/>
  <c r="CR209" i="1"/>
  <c r="CP209" i="1"/>
  <c r="CN209" i="1"/>
  <c r="CL209" i="1"/>
  <c r="CJ209" i="1"/>
  <c r="CH209" i="1"/>
  <c r="AD209" i="1"/>
  <c r="AD206" i="1" s="1"/>
  <c r="Z209" i="1"/>
  <c r="T209" i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E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D206" i="1"/>
  <c r="DC206" i="1"/>
  <c r="DB206" i="1"/>
  <c r="DA206" i="1"/>
  <c r="CY206" i="1"/>
  <c r="CX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T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F206" i="1"/>
  <c r="AE206" i="1"/>
  <c r="AC206" i="1"/>
  <c r="AB206" i="1"/>
  <c r="AA206" i="1"/>
  <c r="Y206" i="1"/>
  <c r="W206" i="1"/>
  <c r="U206" i="1"/>
  <c r="S206" i="1"/>
  <c r="Q206" i="1"/>
  <c r="O206" i="1"/>
  <c r="DE205" i="1"/>
  <c r="CZ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Z205" i="1"/>
  <c r="X205" i="1"/>
  <c r="V205" i="1"/>
  <c r="T205" i="1"/>
  <c r="R205" i="1"/>
  <c r="P205" i="1"/>
  <c r="DE204" i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H204" i="1"/>
  <c r="Z204" i="1"/>
  <c r="X204" i="1"/>
  <c r="V204" i="1"/>
  <c r="T204" i="1"/>
  <c r="R204" i="1"/>
  <c r="P204" i="1"/>
  <c r="DE203" i="1"/>
  <c r="CZ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H203" i="1"/>
  <c r="Z203" i="1"/>
  <c r="X203" i="1"/>
  <c r="V203" i="1"/>
  <c r="T203" i="1"/>
  <c r="R203" i="1"/>
  <c r="P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AD202" i="1"/>
  <c r="AD201" i="1" s="1"/>
  <c r="Z202" i="1"/>
  <c r="X202" i="1"/>
  <c r="V202" i="1"/>
  <c r="T202" i="1"/>
  <c r="R202" i="1"/>
  <c r="P202" i="1"/>
  <c r="DD201" i="1"/>
  <c r="DC201" i="1"/>
  <c r="DB201" i="1"/>
  <c r="DA201" i="1"/>
  <c r="CY201" i="1"/>
  <c r="CX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J201" i="1"/>
  <c r="AI201" i="1"/>
  <c r="AG201" i="1"/>
  <c r="AF201" i="1"/>
  <c r="AE201" i="1"/>
  <c r="AC201" i="1"/>
  <c r="AB201" i="1"/>
  <c r="AA201" i="1"/>
  <c r="Y201" i="1"/>
  <c r="W201" i="1"/>
  <c r="U201" i="1"/>
  <c r="S201" i="1"/>
  <c r="Q201" i="1"/>
  <c r="O201" i="1"/>
  <c r="DE200" i="1"/>
  <c r="DB200" i="1"/>
  <c r="DB197" i="1" s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F200" i="1"/>
  <c r="Z200" i="1"/>
  <c r="X200" i="1"/>
  <c r="V200" i="1"/>
  <c r="T200" i="1"/>
  <c r="R200" i="1"/>
  <c r="P200" i="1"/>
  <c r="DE199" i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F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F198" i="1"/>
  <c r="Z198" i="1"/>
  <c r="X198" i="1"/>
  <c r="V198" i="1"/>
  <c r="T198" i="1"/>
  <c r="R198" i="1"/>
  <c r="P198" i="1"/>
  <c r="DD197" i="1"/>
  <c r="DC197" i="1"/>
  <c r="DA197" i="1"/>
  <c r="CY197" i="1"/>
  <c r="CX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J197" i="1"/>
  <c r="AI197" i="1"/>
  <c r="AH197" i="1"/>
  <c r="AG197" i="1"/>
  <c r="AE197" i="1"/>
  <c r="AD197" i="1"/>
  <c r="AC197" i="1"/>
  <c r="AB197" i="1"/>
  <c r="AA197" i="1"/>
  <c r="Y197" i="1"/>
  <c r="W197" i="1"/>
  <c r="U197" i="1"/>
  <c r="S197" i="1"/>
  <c r="Q197" i="1"/>
  <c r="O197" i="1"/>
  <c r="DE196" i="1"/>
  <c r="CZ196" i="1"/>
  <c r="CZ195" i="1" s="1"/>
  <c r="CV196" i="1"/>
  <c r="CV195" i="1" s="1"/>
  <c r="CT196" i="1"/>
  <c r="CT195" i="1" s="1"/>
  <c r="CR196" i="1"/>
  <c r="CR195" i="1" s="1"/>
  <c r="CP196" i="1"/>
  <c r="CP195" i="1" s="1"/>
  <c r="CN196" i="1"/>
  <c r="CN195" i="1" s="1"/>
  <c r="CL196" i="1"/>
  <c r="CL195" i="1" s="1"/>
  <c r="CJ196" i="1"/>
  <c r="CJ195" i="1" s="1"/>
  <c r="CH196" i="1"/>
  <c r="CH195" i="1" s="1"/>
  <c r="CF196" i="1"/>
  <c r="CF195" i="1" s="1"/>
  <c r="CD196" i="1"/>
  <c r="CD195" i="1" s="1"/>
  <c r="CB196" i="1"/>
  <c r="CB195" i="1" s="1"/>
  <c r="BZ196" i="1"/>
  <c r="BZ195" i="1" s="1"/>
  <c r="BX196" i="1"/>
  <c r="BX195" i="1" s="1"/>
  <c r="BV196" i="1"/>
  <c r="BV195" i="1" s="1"/>
  <c r="BT196" i="1"/>
  <c r="BT195" i="1" s="1"/>
  <c r="BR196" i="1"/>
  <c r="BR195" i="1" s="1"/>
  <c r="BP196" i="1"/>
  <c r="BP195" i="1" s="1"/>
  <c r="BN196" i="1"/>
  <c r="BN195" i="1" s="1"/>
  <c r="BL196" i="1"/>
  <c r="BL195" i="1" s="1"/>
  <c r="BJ196" i="1"/>
  <c r="BJ195" i="1" s="1"/>
  <c r="BH196" i="1"/>
  <c r="BH195" i="1" s="1"/>
  <c r="BF196" i="1"/>
  <c r="BF195" i="1" s="1"/>
  <c r="BD196" i="1"/>
  <c r="BD195" i="1" s="1"/>
  <c r="BB196" i="1"/>
  <c r="BB195" i="1" s="1"/>
  <c r="AZ196" i="1"/>
  <c r="AZ195" i="1" s="1"/>
  <c r="AX196" i="1"/>
  <c r="AX195" i="1" s="1"/>
  <c r="AV196" i="1"/>
  <c r="AV195" i="1" s="1"/>
  <c r="AT196" i="1"/>
  <c r="AT195" i="1" s="1"/>
  <c r="AR196" i="1"/>
  <c r="AR195" i="1" s="1"/>
  <c r="AP196" i="1"/>
  <c r="AP195" i="1" s="1"/>
  <c r="AN196" i="1"/>
  <c r="AN195" i="1" s="1"/>
  <c r="AL196" i="1"/>
  <c r="AL195" i="1" s="1"/>
  <c r="Z196" i="1"/>
  <c r="Z195" i="1" s="1"/>
  <c r="X196" i="1"/>
  <c r="X195" i="1" s="1"/>
  <c r="V196" i="1"/>
  <c r="V195" i="1" s="1"/>
  <c r="T196" i="1"/>
  <c r="T195" i="1" s="1"/>
  <c r="R196" i="1"/>
  <c r="P196" i="1"/>
  <c r="P195" i="1" s="1"/>
  <c r="DD195" i="1"/>
  <c r="DC195" i="1"/>
  <c r="DB195" i="1"/>
  <c r="DA195" i="1"/>
  <c r="CY195" i="1"/>
  <c r="CX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J195" i="1"/>
  <c r="AI195" i="1"/>
  <c r="AH195" i="1"/>
  <c r="AG195" i="1"/>
  <c r="AF195" i="1"/>
  <c r="AE195" i="1"/>
  <c r="AD195" i="1"/>
  <c r="AC195" i="1"/>
  <c r="AB195" i="1"/>
  <c r="AA195" i="1"/>
  <c r="Y195" i="1"/>
  <c r="W195" i="1"/>
  <c r="U195" i="1"/>
  <c r="S195" i="1"/>
  <c r="R195" i="1"/>
  <c r="Q195" i="1"/>
  <c r="O195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Z193" i="1"/>
  <c r="X193" i="1"/>
  <c r="V193" i="1"/>
  <c r="T193" i="1"/>
  <c r="R193" i="1"/>
  <c r="P193" i="1"/>
  <c r="DE192" i="1"/>
  <c r="CZ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Z192" i="1"/>
  <c r="X192" i="1"/>
  <c r="V192" i="1"/>
  <c r="T192" i="1"/>
  <c r="R192" i="1"/>
  <c r="P192" i="1"/>
  <c r="DE191" i="1"/>
  <c r="CZ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Z191" i="1"/>
  <c r="X191" i="1"/>
  <c r="V191" i="1"/>
  <c r="T191" i="1"/>
  <c r="R191" i="1"/>
  <c r="P191" i="1"/>
  <c r="DE190" i="1"/>
  <c r="CZ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Z190" i="1"/>
  <c r="X190" i="1"/>
  <c r="V190" i="1"/>
  <c r="T190" i="1"/>
  <c r="R190" i="1"/>
  <c r="P190" i="1"/>
  <c r="DE189" i="1"/>
  <c r="CZ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Z189" i="1"/>
  <c r="X189" i="1"/>
  <c r="V189" i="1"/>
  <c r="T189" i="1"/>
  <c r="R189" i="1"/>
  <c r="P189" i="1"/>
  <c r="DE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Z188" i="1"/>
  <c r="X188" i="1"/>
  <c r="V188" i="1"/>
  <c r="T188" i="1"/>
  <c r="R188" i="1"/>
  <c r="P188" i="1"/>
  <c r="DE187" i="1"/>
  <c r="CZ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Z187" i="1"/>
  <c r="X187" i="1"/>
  <c r="V187" i="1"/>
  <c r="T187" i="1"/>
  <c r="R187" i="1"/>
  <c r="P187" i="1"/>
  <c r="DD186" i="1"/>
  <c r="DC186" i="1"/>
  <c r="DB186" i="1"/>
  <c r="DA186" i="1"/>
  <c r="CY186" i="1"/>
  <c r="CX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J186" i="1"/>
  <c r="AI186" i="1"/>
  <c r="AH186" i="1"/>
  <c r="AG186" i="1"/>
  <c r="AF186" i="1"/>
  <c r="AE186" i="1"/>
  <c r="AD186" i="1"/>
  <c r="AC186" i="1"/>
  <c r="AB186" i="1"/>
  <c r="AA186" i="1"/>
  <c r="Y186" i="1"/>
  <c r="W186" i="1"/>
  <c r="U186" i="1"/>
  <c r="S186" i="1"/>
  <c r="Q186" i="1"/>
  <c r="O186" i="1"/>
  <c r="DE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H185" i="1"/>
  <c r="Z185" i="1"/>
  <c r="X185" i="1"/>
  <c r="V185" i="1"/>
  <c r="T185" i="1"/>
  <c r="R185" i="1"/>
  <c r="P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H184" i="1"/>
  <c r="Z184" i="1"/>
  <c r="X184" i="1"/>
  <c r="V184" i="1"/>
  <c r="T184" i="1"/>
  <c r="R184" i="1"/>
  <c r="P184" i="1"/>
  <c r="DE183" i="1"/>
  <c r="CZ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H183" i="1"/>
  <c r="Z183" i="1"/>
  <c r="X183" i="1"/>
  <c r="V183" i="1"/>
  <c r="T183" i="1"/>
  <c r="R183" i="1"/>
  <c r="P183" i="1"/>
  <c r="DE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H182" i="1"/>
  <c r="AF182" i="1"/>
  <c r="Z182" i="1"/>
  <c r="X182" i="1"/>
  <c r="V182" i="1"/>
  <c r="T182" i="1"/>
  <c r="R182" i="1"/>
  <c r="P182" i="1"/>
  <c r="DE181" i="1"/>
  <c r="CZ181" i="1"/>
  <c r="CX181" i="1"/>
  <c r="CX179" i="1" s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H181" i="1"/>
  <c r="AF181" i="1"/>
  <c r="Z181" i="1"/>
  <c r="X181" i="1"/>
  <c r="V181" i="1"/>
  <c r="T181" i="1"/>
  <c r="R181" i="1"/>
  <c r="P181" i="1"/>
  <c r="DE180" i="1"/>
  <c r="CZ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H180" i="1"/>
  <c r="Z180" i="1"/>
  <c r="X180" i="1"/>
  <c r="V180" i="1"/>
  <c r="T180" i="1"/>
  <c r="R180" i="1"/>
  <c r="P180" i="1"/>
  <c r="DD179" i="1"/>
  <c r="DC179" i="1"/>
  <c r="DB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J179" i="1"/>
  <c r="AI179" i="1"/>
  <c r="AG179" i="1"/>
  <c r="AE179" i="1"/>
  <c r="AD179" i="1"/>
  <c r="AC179" i="1"/>
  <c r="AB179" i="1"/>
  <c r="AA179" i="1"/>
  <c r="Y179" i="1"/>
  <c r="W179" i="1"/>
  <c r="U179" i="1"/>
  <c r="S179" i="1"/>
  <c r="Q179" i="1"/>
  <c r="O179" i="1"/>
  <c r="DE178" i="1"/>
  <c r="CZ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H178" i="1"/>
  <c r="Z178" i="1"/>
  <c r="X178" i="1"/>
  <c r="V178" i="1"/>
  <c r="T178" i="1"/>
  <c r="R178" i="1"/>
  <c r="P178" i="1"/>
  <c r="DE177" i="1"/>
  <c r="CZ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H177" i="1"/>
  <c r="Z177" i="1"/>
  <c r="X177" i="1"/>
  <c r="V177" i="1"/>
  <c r="T177" i="1"/>
  <c r="R177" i="1"/>
  <c r="P177" i="1"/>
  <c r="DE176" i="1"/>
  <c r="CZ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H176" i="1"/>
  <c r="Z176" i="1"/>
  <c r="X176" i="1"/>
  <c r="V176" i="1"/>
  <c r="T176" i="1"/>
  <c r="R176" i="1"/>
  <c r="P176" i="1"/>
  <c r="DE175" i="1"/>
  <c r="CZ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H175" i="1"/>
  <c r="Z175" i="1"/>
  <c r="X175" i="1"/>
  <c r="V175" i="1"/>
  <c r="T175" i="1"/>
  <c r="R175" i="1"/>
  <c r="P175" i="1"/>
  <c r="DE174" i="1"/>
  <c r="CZ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H174" i="1"/>
  <c r="Z174" i="1"/>
  <c r="X174" i="1"/>
  <c r="V174" i="1"/>
  <c r="T174" i="1"/>
  <c r="R174" i="1"/>
  <c r="P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Z173" i="1"/>
  <c r="X173" i="1"/>
  <c r="V173" i="1"/>
  <c r="T173" i="1"/>
  <c r="R173" i="1"/>
  <c r="P173" i="1"/>
  <c r="DD172" i="1"/>
  <c r="DC172" i="1"/>
  <c r="DB172" i="1"/>
  <c r="DA172" i="1"/>
  <c r="CY172" i="1"/>
  <c r="CX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J172" i="1"/>
  <c r="AI172" i="1"/>
  <c r="AG172" i="1"/>
  <c r="AF172" i="1"/>
  <c r="AE172" i="1"/>
  <c r="AD172" i="1"/>
  <c r="AC172" i="1"/>
  <c r="AB172" i="1"/>
  <c r="AA172" i="1"/>
  <c r="Y172" i="1"/>
  <c r="W172" i="1"/>
  <c r="U172" i="1"/>
  <c r="S172" i="1"/>
  <c r="Q172" i="1"/>
  <c r="O172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F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Z169" i="1"/>
  <c r="X169" i="1"/>
  <c r="V169" i="1"/>
  <c r="T169" i="1"/>
  <c r="R169" i="1"/>
  <c r="P169" i="1"/>
  <c r="DE168" i="1"/>
  <c r="CZ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H168" i="1"/>
  <c r="Z168" i="1"/>
  <c r="X168" i="1"/>
  <c r="V168" i="1"/>
  <c r="T168" i="1"/>
  <c r="R168" i="1"/>
  <c r="P168" i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J167" i="1"/>
  <c r="AI167" i="1"/>
  <c r="AG167" i="1"/>
  <c r="AF167" i="1"/>
  <c r="AE167" i="1"/>
  <c r="AD167" i="1"/>
  <c r="AC167" i="1"/>
  <c r="AB167" i="1"/>
  <c r="AA167" i="1"/>
  <c r="Y167" i="1"/>
  <c r="W167" i="1"/>
  <c r="U167" i="1"/>
  <c r="S167" i="1"/>
  <c r="Q167" i="1"/>
  <c r="O167" i="1"/>
  <c r="DE166" i="1"/>
  <c r="CZ166" i="1"/>
  <c r="CZ165" i="1" s="1"/>
  <c r="CV166" i="1"/>
  <c r="CV165" i="1" s="1"/>
  <c r="CT166" i="1"/>
  <c r="CT165" i="1" s="1"/>
  <c r="CR166" i="1"/>
  <c r="CR165" i="1" s="1"/>
  <c r="CP166" i="1"/>
  <c r="CP165" i="1" s="1"/>
  <c r="CN166" i="1"/>
  <c r="CN165" i="1" s="1"/>
  <c r="CL166" i="1"/>
  <c r="CL165" i="1" s="1"/>
  <c r="CJ166" i="1"/>
  <c r="CJ165" i="1" s="1"/>
  <c r="CH166" i="1"/>
  <c r="CH165" i="1" s="1"/>
  <c r="CF166" i="1"/>
  <c r="CF165" i="1" s="1"/>
  <c r="CD166" i="1"/>
  <c r="CD165" i="1" s="1"/>
  <c r="CB166" i="1"/>
  <c r="CB165" i="1" s="1"/>
  <c r="BZ166" i="1"/>
  <c r="BZ165" i="1" s="1"/>
  <c r="BX166" i="1"/>
  <c r="BX165" i="1" s="1"/>
  <c r="BV166" i="1"/>
  <c r="BV165" i="1" s="1"/>
  <c r="BT166" i="1"/>
  <c r="BT165" i="1" s="1"/>
  <c r="BR166" i="1"/>
  <c r="BR165" i="1" s="1"/>
  <c r="BP166" i="1"/>
  <c r="BP165" i="1" s="1"/>
  <c r="BN166" i="1"/>
  <c r="BN165" i="1" s="1"/>
  <c r="BL166" i="1"/>
  <c r="BL165" i="1" s="1"/>
  <c r="BJ166" i="1"/>
  <c r="BJ165" i="1" s="1"/>
  <c r="BH166" i="1"/>
  <c r="BH165" i="1" s="1"/>
  <c r="BF166" i="1"/>
  <c r="BF165" i="1" s="1"/>
  <c r="BD166" i="1"/>
  <c r="BD165" i="1" s="1"/>
  <c r="BB166" i="1"/>
  <c r="BB165" i="1" s="1"/>
  <c r="AZ166" i="1"/>
  <c r="AZ165" i="1" s="1"/>
  <c r="AX166" i="1"/>
  <c r="AX165" i="1" s="1"/>
  <c r="AV166" i="1"/>
  <c r="AV165" i="1" s="1"/>
  <c r="AT166" i="1"/>
  <c r="AT165" i="1" s="1"/>
  <c r="AR166" i="1"/>
  <c r="AR165" i="1" s="1"/>
  <c r="AP166" i="1"/>
  <c r="AP165" i="1" s="1"/>
  <c r="AN166" i="1"/>
  <c r="AN165" i="1" s="1"/>
  <c r="AL166" i="1"/>
  <c r="AL165" i="1" s="1"/>
  <c r="Z166" i="1"/>
  <c r="Z165" i="1" s="1"/>
  <c r="X166" i="1"/>
  <c r="X165" i="1" s="1"/>
  <c r="V166" i="1"/>
  <c r="V165" i="1" s="1"/>
  <c r="T166" i="1"/>
  <c r="T165" i="1" s="1"/>
  <c r="R166" i="1"/>
  <c r="R165" i="1" s="1"/>
  <c r="P166" i="1"/>
  <c r="P165" i="1" s="1"/>
  <c r="DD165" i="1"/>
  <c r="DC165" i="1"/>
  <c r="DB165" i="1"/>
  <c r="DA165" i="1"/>
  <c r="CY165" i="1"/>
  <c r="CX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J165" i="1"/>
  <c r="AI165" i="1"/>
  <c r="AH165" i="1"/>
  <c r="AG165" i="1"/>
  <c r="AF165" i="1"/>
  <c r="AE165" i="1"/>
  <c r="AD165" i="1"/>
  <c r="AC165" i="1"/>
  <c r="AB165" i="1"/>
  <c r="AA165" i="1"/>
  <c r="Y165" i="1"/>
  <c r="W165" i="1"/>
  <c r="U165" i="1"/>
  <c r="S165" i="1"/>
  <c r="Q165" i="1"/>
  <c r="O165" i="1"/>
  <c r="DE164" i="1"/>
  <c r="DE163" i="1" s="1"/>
  <c r="CZ164" i="1"/>
  <c r="CZ163" i="1" s="1"/>
  <c r="CV164" i="1"/>
  <c r="CV163" i="1" s="1"/>
  <c r="CT164" i="1"/>
  <c r="CT163" i="1" s="1"/>
  <c r="CR164" i="1"/>
  <c r="CR163" i="1" s="1"/>
  <c r="CP164" i="1"/>
  <c r="CP163" i="1" s="1"/>
  <c r="CN164" i="1"/>
  <c r="CN163" i="1" s="1"/>
  <c r="CL164" i="1"/>
  <c r="CL163" i="1" s="1"/>
  <c r="CJ164" i="1"/>
  <c r="CJ163" i="1" s="1"/>
  <c r="CH164" i="1"/>
  <c r="CH163" i="1" s="1"/>
  <c r="CF164" i="1"/>
  <c r="CF163" i="1" s="1"/>
  <c r="CD164" i="1"/>
  <c r="CD163" i="1" s="1"/>
  <c r="CB164" i="1"/>
  <c r="CB163" i="1" s="1"/>
  <c r="BZ164" i="1"/>
  <c r="BZ163" i="1" s="1"/>
  <c r="BX164" i="1"/>
  <c r="BX163" i="1" s="1"/>
  <c r="BV164" i="1"/>
  <c r="BV163" i="1" s="1"/>
  <c r="BT164" i="1"/>
  <c r="BT163" i="1" s="1"/>
  <c r="BR164" i="1"/>
  <c r="BR163" i="1" s="1"/>
  <c r="BP164" i="1"/>
  <c r="BP163" i="1" s="1"/>
  <c r="BN164" i="1"/>
  <c r="BN163" i="1" s="1"/>
  <c r="BL164" i="1"/>
  <c r="BL163" i="1" s="1"/>
  <c r="BJ164" i="1"/>
  <c r="BJ163" i="1" s="1"/>
  <c r="BH164" i="1"/>
  <c r="BH163" i="1" s="1"/>
  <c r="BF164" i="1"/>
  <c r="BF163" i="1" s="1"/>
  <c r="BD164" i="1"/>
  <c r="BD163" i="1" s="1"/>
  <c r="BB164" i="1"/>
  <c r="BB163" i="1" s="1"/>
  <c r="AZ164" i="1"/>
  <c r="AZ163" i="1" s="1"/>
  <c r="AX164" i="1"/>
  <c r="AX163" i="1" s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H164" i="1"/>
  <c r="AH163" i="1" s="1"/>
  <c r="AF164" i="1"/>
  <c r="AF163" i="1" s="1"/>
  <c r="Z164" i="1"/>
  <c r="Z163" i="1" s="1"/>
  <c r="X164" i="1"/>
  <c r="X163" i="1" s="1"/>
  <c r="V164" i="1"/>
  <c r="V163" i="1" s="1"/>
  <c r="T164" i="1"/>
  <c r="T163" i="1" s="1"/>
  <c r="R164" i="1"/>
  <c r="R163" i="1" s="1"/>
  <c r="P164" i="1"/>
  <c r="DD163" i="1"/>
  <c r="DC163" i="1"/>
  <c r="DB163" i="1"/>
  <c r="DA163" i="1"/>
  <c r="CY163" i="1"/>
  <c r="CX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L163" i="1"/>
  <c r="AK163" i="1"/>
  <c r="AJ163" i="1"/>
  <c r="AI163" i="1"/>
  <c r="AG163" i="1"/>
  <c r="AE163" i="1"/>
  <c r="AD163" i="1"/>
  <c r="AC163" i="1"/>
  <c r="AB163" i="1"/>
  <c r="AA163" i="1"/>
  <c r="Y163" i="1"/>
  <c r="W163" i="1"/>
  <c r="U163" i="1"/>
  <c r="S163" i="1"/>
  <c r="Q163" i="1"/>
  <c r="O163" i="1"/>
  <c r="DE162" i="1"/>
  <c r="CZ162" i="1"/>
  <c r="CV162" i="1"/>
  <c r="CV161" i="1" s="1"/>
  <c r="CT162" i="1"/>
  <c r="CT161" i="1" s="1"/>
  <c r="CR162" i="1"/>
  <c r="CR161" i="1" s="1"/>
  <c r="CP162" i="1"/>
  <c r="CP161" i="1" s="1"/>
  <c r="CN162" i="1"/>
  <c r="CN161" i="1" s="1"/>
  <c r="CL162" i="1"/>
  <c r="CL161" i="1" s="1"/>
  <c r="CJ162" i="1"/>
  <c r="CJ161" i="1" s="1"/>
  <c r="CH162" i="1"/>
  <c r="CH161" i="1" s="1"/>
  <c r="CF162" i="1"/>
  <c r="CF161" i="1" s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N161" i="1" s="1"/>
  <c r="BL162" i="1"/>
  <c r="BL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X161" i="1" s="1"/>
  <c r="AV162" i="1"/>
  <c r="AV161" i="1" s="1"/>
  <c r="AT162" i="1"/>
  <c r="AT161" i="1" s="1"/>
  <c r="AR162" i="1"/>
  <c r="AR161" i="1" s="1"/>
  <c r="AP162" i="1"/>
  <c r="AP161" i="1" s="1"/>
  <c r="AN162" i="1"/>
  <c r="AN161" i="1" s="1"/>
  <c r="AL162" i="1"/>
  <c r="AL161" i="1" s="1"/>
  <c r="AF162" i="1"/>
  <c r="AF161" i="1" s="1"/>
  <c r="Z162" i="1"/>
  <c r="Z161" i="1" s="1"/>
  <c r="X162" i="1"/>
  <c r="X161" i="1" s="1"/>
  <c r="V162" i="1"/>
  <c r="V161" i="1" s="1"/>
  <c r="T162" i="1"/>
  <c r="T161" i="1" s="1"/>
  <c r="R162" i="1"/>
  <c r="P162" i="1"/>
  <c r="P161" i="1" s="1"/>
  <c r="DD161" i="1"/>
  <c r="DC161" i="1"/>
  <c r="DB161" i="1"/>
  <c r="DA161" i="1"/>
  <c r="CZ161" i="1"/>
  <c r="CY161" i="1"/>
  <c r="CX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J161" i="1"/>
  <c r="AI161" i="1"/>
  <c r="AH161" i="1"/>
  <c r="AG161" i="1"/>
  <c r="AE161" i="1"/>
  <c r="AD161" i="1"/>
  <c r="AC161" i="1"/>
  <c r="AB161" i="1"/>
  <c r="AA161" i="1"/>
  <c r="Y161" i="1"/>
  <c r="W161" i="1"/>
  <c r="U161" i="1"/>
  <c r="S161" i="1"/>
  <c r="Q161" i="1"/>
  <c r="O161" i="1"/>
  <c r="DE160" i="1"/>
  <c r="CZ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Z160" i="1"/>
  <c r="X160" i="1"/>
  <c r="V160" i="1"/>
  <c r="T160" i="1"/>
  <c r="R160" i="1"/>
  <c r="P160" i="1"/>
  <c r="DE159" i="1"/>
  <c r="CZ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Z159" i="1"/>
  <c r="X159" i="1"/>
  <c r="V159" i="1"/>
  <c r="T159" i="1"/>
  <c r="R159" i="1"/>
  <c r="P159" i="1"/>
  <c r="DE158" i="1"/>
  <c r="CZ158" i="1"/>
  <c r="CZ157" i="1" s="1"/>
  <c r="CV158" i="1"/>
  <c r="CV157" i="1" s="1"/>
  <c r="CT158" i="1"/>
  <c r="CR158" i="1"/>
  <c r="CP158" i="1"/>
  <c r="CP157" i="1" s="1"/>
  <c r="CN158" i="1"/>
  <c r="CN157" i="1" s="1"/>
  <c r="CL158" i="1"/>
  <c r="CJ158" i="1"/>
  <c r="CJ157" i="1" s="1"/>
  <c r="CH158" i="1"/>
  <c r="CH157" i="1" s="1"/>
  <c r="CF158" i="1"/>
  <c r="CF157" i="1" s="1"/>
  <c r="CD158" i="1"/>
  <c r="CB158" i="1"/>
  <c r="BZ158" i="1"/>
  <c r="BZ157" i="1" s="1"/>
  <c r="BX158" i="1"/>
  <c r="BX157" i="1" s="1"/>
  <c r="BV158" i="1"/>
  <c r="BT158" i="1"/>
  <c r="BT157" i="1" s="1"/>
  <c r="BR158" i="1"/>
  <c r="BR157" i="1" s="1"/>
  <c r="BP158" i="1"/>
  <c r="BP157" i="1" s="1"/>
  <c r="BN158" i="1"/>
  <c r="BL158" i="1"/>
  <c r="BJ158" i="1"/>
  <c r="BJ157" i="1" s="1"/>
  <c r="BH158" i="1"/>
  <c r="BH157" i="1" s="1"/>
  <c r="BF158" i="1"/>
  <c r="BD158" i="1"/>
  <c r="BD157" i="1" s="1"/>
  <c r="BB158" i="1"/>
  <c r="BB157" i="1" s="1"/>
  <c r="AZ158" i="1"/>
  <c r="AZ157" i="1" s="1"/>
  <c r="AX158" i="1"/>
  <c r="AV158" i="1"/>
  <c r="AT158" i="1"/>
  <c r="AT157" i="1" s="1"/>
  <c r="AR158" i="1"/>
  <c r="AR157" i="1" s="1"/>
  <c r="AP158" i="1"/>
  <c r="AN158" i="1"/>
  <c r="AN157" i="1" s="1"/>
  <c r="AL158" i="1"/>
  <c r="AL157" i="1" s="1"/>
  <c r="Z158" i="1"/>
  <c r="Z157" i="1" s="1"/>
  <c r="X158" i="1"/>
  <c r="V158" i="1"/>
  <c r="V157" i="1" s="1"/>
  <c r="T158" i="1"/>
  <c r="T157" i="1" s="1"/>
  <c r="R158" i="1"/>
  <c r="R157" i="1" s="1"/>
  <c r="P158" i="1"/>
  <c r="DD157" i="1"/>
  <c r="DC157" i="1"/>
  <c r="DB157" i="1"/>
  <c r="DA157" i="1"/>
  <c r="CY157" i="1"/>
  <c r="CX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J157" i="1"/>
  <c r="AI157" i="1"/>
  <c r="AH157" i="1"/>
  <c r="AG157" i="1"/>
  <c r="AF157" i="1"/>
  <c r="AE157" i="1"/>
  <c r="AD157" i="1"/>
  <c r="AC157" i="1"/>
  <c r="AB157" i="1"/>
  <c r="AA157" i="1"/>
  <c r="Y157" i="1"/>
  <c r="W157" i="1"/>
  <c r="U157" i="1"/>
  <c r="S157" i="1"/>
  <c r="Q157" i="1"/>
  <c r="O157" i="1"/>
  <c r="DE156" i="1"/>
  <c r="CZ156" i="1"/>
  <c r="CZ155" i="1" s="1"/>
  <c r="CV156" i="1"/>
  <c r="CV155" i="1" s="1"/>
  <c r="CT156" i="1"/>
  <c r="CT155" i="1" s="1"/>
  <c r="CR156" i="1"/>
  <c r="CR155" i="1" s="1"/>
  <c r="CP156" i="1"/>
  <c r="CP155" i="1" s="1"/>
  <c r="CN156" i="1"/>
  <c r="CN155" i="1" s="1"/>
  <c r="CL156" i="1"/>
  <c r="CL155" i="1" s="1"/>
  <c r="CJ156" i="1"/>
  <c r="CJ155" i="1" s="1"/>
  <c r="CH156" i="1"/>
  <c r="CH155" i="1" s="1"/>
  <c r="CF156" i="1"/>
  <c r="CF155" i="1" s="1"/>
  <c r="CD156" i="1"/>
  <c r="CD155" i="1" s="1"/>
  <c r="CB156" i="1"/>
  <c r="CB155" i="1" s="1"/>
  <c r="BZ156" i="1"/>
  <c r="BZ155" i="1" s="1"/>
  <c r="BX156" i="1"/>
  <c r="BX155" i="1" s="1"/>
  <c r="BV156" i="1"/>
  <c r="BV155" i="1" s="1"/>
  <c r="BT156" i="1"/>
  <c r="BT155" i="1" s="1"/>
  <c r="BR156" i="1"/>
  <c r="BR155" i="1" s="1"/>
  <c r="BP156" i="1"/>
  <c r="BP155" i="1" s="1"/>
  <c r="BN156" i="1"/>
  <c r="BN155" i="1" s="1"/>
  <c r="BL156" i="1"/>
  <c r="BL155" i="1" s="1"/>
  <c r="BJ156" i="1"/>
  <c r="BJ155" i="1" s="1"/>
  <c r="BH156" i="1"/>
  <c r="BH155" i="1" s="1"/>
  <c r="BF156" i="1"/>
  <c r="BF155" i="1" s="1"/>
  <c r="BD156" i="1"/>
  <c r="BD155" i="1" s="1"/>
  <c r="BB156" i="1"/>
  <c r="BB155" i="1" s="1"/>
  <c r="AZ156" i="1"/>
  <c r="AZ155" i="1" s="1"/>
  <c r="AX156" i="1"/>
  <c r="AX155" i="1" s="1"/>
  <c r="AV156" i="1"/>
  <c r="AV155" i="1" s="1"/>
  <c r="AT156" i="1"/>
  <c r="AT155" i="1" s="1"/>
  <c r="AR156" i="1"/>
  <c r="AR155" i="1" s="1"/>
  <c r="AP156" i="1"/>
  <c r="AP155" i="1" s="1"/>
  <c r="AN156" i="1"/>
  <c r="AN155" i="1" s="1"/>
  <c r="AL156" i="1"/>
  <c r="AL155" i="1" s="1"/>
  <c r="Z156" i="1"/>
  <c r="Z155" i="1" s="1"/>
  <c r="X156" i="1"/>
  <c r="X155" i="1" s="1"/>
  <c r="V156" i="1"/>
  <c r="V155" i="1" s="1"/>
  <c r="T156" i="1"/>
  <c r="T155" i="1" s="1"/>
  <c r="R156" i="1"/>
  <c r="P156" i="1"/>
  <c r="P155" i="1" s="1"/>
  <c r="DD155" i="1"/>
  <c r="DC155" i="1"/>
  <c r="DB155" i="1"/>
  <c r="DA155" i="1"/>
  <c r="CY155" i="1"/>
  <c r="CX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J155" i="1"/>
  <c r="AI155" i="1"/>
  <c r="AH155" i="1"/>
  <c r="AG155" i="1"/>
  <c r="AF155" i="1"/>
  <c r="AE155" i="1"/>
  <c r="AD155" i="1"/>
  <c r="AC155" i="1"/>
  <c r="AB155" i="1"/>
  <c r="AA155" i="1"/>
  <c r="Y155" i="1"/>
  <c r="W155" i="1"/>
  <c r="U155" i="1"/>
  <c r="S155" i="1"/>
  <c r="Q155" i="1"/>
  <c r="O155" i="1"/>
  <c r="DE154" i="1"/>
  <c r="DE153" i="1" s="1"/>
  <c r="CZ154" i="1"/>
  <c r="CZ153" i="1" s="1"/>
  <c r="CV154" i="1"/>
  <c r="CV153" i="1" s="1"/>
  <c r="CT154" i="1"/>
  <c r="CT153" i="1" s="1"/>
  <c r="CR154" i="1"/>
  <c r="CR153" i="1" s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CB153" i="1" s="1"/>
  <c r="BZ154" i="1"/>
  <c r="BZ153" i="1" s="1"/>
  <c r="BX154" i="1"/>
  <c r="BX153" i="1" s="1"/>
  <c r="BV154" i="1"/>
  <c r="BV153" i="1" s="1"/>
  <c r="BT154" i="1"/>
  <c r="BT153" i="1" s="1"/>
  <c r="BR154" i="1"/>
  <c r="BR153" i="1" s="1"/>
  <c r="BP154" i="1"/>
  <c r="BP153" i="1" s="1"/>
  <c r="BN154" i="1"/>
  <c r="BN153" i="1" s="1"/>
  <c r="BL154" i="1"/>
  <c r="BL153" i="1" s="1"/>
  <c r="BJ154" i="1"/>
  <c r="BJ153" i="1" s="1"/>
  <c r="BH154" i="1"/>
  <c r="BH153" i="1" s="1"/>
  <c r="BF154" i="1"/>
  <c r="BF153" i="1" s="1"/>
  <c r="BD154" i="1"/>
  <c r="BD153" i="1" s="1"/>
  <c r="BB154" i="1"/>
  <c r="BB153" i="1" s="1"/>
  <c r="AZ154" i="1"/>
  <c r="AZ153" i="1" s="1"/>
  <c r="AX154" i="1"/>
  <c r="AX153" i="1" s="1"/>
  <c r="AV154" i="1"/>
  <c r="AV153" i="1" s="1"/>
  <c r="AT154" i="1"/>
  <c r="AT153" i="1" s="1"/>
  <c r="AR154" i="1"/>
  <c r="AR153" i="1" s="1"/>
  <c r="AP154" i="1"/>
  <c r="AP153" i="1" s="1"/>
  <c r="AN154" i="1"/>
  <c r="AN153" i="1" s="1"/>
  <c r="AL154" i="1"/>
  <c r="AL153" i="1" s="1"/>
  <c r="AH154" i="1"/>
  <c r="AH153" i="1" s="1"/>
  <c r="Z154" i="1"/>
  <c r="Z153" i="1" s="1"/>
  <c r="X154" i="1"/>
  <c r="X153" i="1" s="1"/>
  <c r="V154" i="1"/>
  <c r="V153" i="1" s="1"/>
  <c r="T154" i="1"/>
  <c r="T153" i="1" s="1"/>
  <c r="R154" i="1"/>
  <c r="R153" i="1" s="1"/>
  <c r="P154" i="1"/>
  <c r="P153" i="1" s="1"/>
  <c r="DD153" i="1"/>
  <c r="DC153" i="1"/>
  <c r="DB153" i="1"/>
  <c r="DA153" i="1"/>
  <c r="CY153" i="1"/>
  <c r="CX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J153" i="1"/>
  <c r="AI153" i="1"/>
  <c r="AG153" i="1"/>
  <c r="AF153" i="1"/>
  <c r="AE153" i="1"/>
  <c r="AD153" i="1"/>
  <c r="AC153" i="1"/>
  <c r="AB153" i="1"/>
  <c r="AA153" i="1"/>
  <c r="Y153" i="1"/>
  <c r="W153" i="1"/>
  <c r="U153" i="1"/>
  <c r="S153" i="1"/>
  <c r="Q153" i="1"/>
  <c r="O153" i="1"/>
  <c r="DE152" i="1"/>
  <c r="CZ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Z152" i="1"/>
  <c r="X152" i="1"/>
  <c r="V152" i="1"/>
  <c r="T152" i="1"/>
  <c r="R152" i="1"/>
  <c r="P152" i="1"/>
  <c r="DE151" i="1"/>
  <c r="CZ151" i="1"/>
  <c r="CV151" i="1"/>
  <c r="CT151" i="1"/>
  <c r="CR151" i="1"/>
  <c r="CR150" i="1" s="1"/>
  <c r="CP151" i="1"/>
  <c r="CN151" i="1"/>
  <c r="CN150" i="1" s="1"/>
  <c r="CL151" i="1"/>
  <c r="CJ151" i="1"/>
  <c r="CH151" i="1"/>
  <c r="CF151" i="1"/>
  <c r="CF150" i="1" s="1"/>
  <c r="CD151" i="1"/>
  <c r="CB151" i="1"/>
  <c r="CB150" i="1" s="1"/>
  <c r="BZ151" i="1"/>
  <c r="BX151" i="1"/>
  <c r="BX150" i="1" s="1"/>
  <c r="BV151" i="1"/>
  <c r="BT151" i="1"/>
  <c r="BR151" i="1"/>
  <c r="BP151" i="1"/>
  <c r="BP150" i="1" s="1"/>
  <c r="BN151" i="1"/>
  <c r="BL151" i="1"/>
  <c r="BL150" i="1" s="1"/>
  <c r="BJ151" i="1"/>
  <c r="BH151" i="1"/>
  <c r="BF151" i="1"/>
  <c r="BD151" i="1"/>
  <c r="BB151" i="1"/>
  <c r="AZ151" i="1"/>
  <c r="AZ150" i="1" s="1"/>
  <c r="AX151" i="1"/>
  <c r="AV151" i="1"/>
  <c r="AV150" i="1" s="1"/>
  <c r="AT151" i="1"/>
  <c r="AR151" i="1"/>
  <c r="AR150" i="1" s="1"/>
  <c r="AP151" i="1"/>
  <c r="AN151" i="1"/>
  <c r="AL151" i="1"/>
  <c r="Z151" i="1"/>
  <c r="X151" i="1"/>
  <c r="X150" i="1" s="1"/>
  <c r="V151" i="1"/>
  <c r="T151" i="1"/>
  <c r="T150" i="1" s="1"/>
  <c r="R151" i="1"/>
  <c r="P151" i="1"/>
  <c r="P150" i="1" s="1"/>
  <c r="DD150" i="1"/>
  <c r="DC150" i="1"/>
  <c r="DB150" i="1"/>
  <c r="DA150" i="1"/>
  <c r="CY150" i="1"/>
  <c r="CX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J150" i="1"/>
  <c r="AI150" i="1"/>
  <c r="AH150" i="1"/>
  <c r="AG150" i="1"/>
  <c r="AF150" i="1"/>
  <c r="AE150" i="1"/>
  <c r="AD150" i="1"/>
  <c r="AC150" i="1"/>
  <c r="AB150" i="1"/>
  <c r="AA150" i="1"/>
  <c r="Y150" i="1"/>
  <c r="W150" i="1"/>
  <c r="U150" i="1"/>
  <c r="S150" i="1"/>
  <c r="Q150" i="1"/>
  <c r="O150" i="1"/>
  <c r="DE149" i="1"/>
  <c r="AH149" i="1"/>
  <c r="DF149" i="1" s="1"/>
  <c r="DE148" i="1"/>
  <c r="AH148" i="1"/>
  <c r="AB148" i="1"/>
  <c r="DE147" i="1"/>
  <c r="AH147" i="1"/>
  <c r="AB147" i="1"/>
  <c r="DE146" i="1"/>
  <c r="AH146" i="1"/>
  <c r="AB146" i="1"/>
  <c r="DE145" i="1"/>
  <c r="CZ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H145" i="1"/>
  <c r="AB145" i="1"/>
  <c r="Z145" i="1"/>
  <c r="X145" i="1"/>
  <c r="V145" i="1"/>
  <c r="T145" i="1"/>
  <c r="R145" i="1"/>
  <c r="P145" i="1"/>
  <c r="DE144" i="1"/>
  <c r="CZ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H144" i="1"/>
  <c r="AB144" i="1"/>
  <c r="Z144" i="1"/>
  <c r="X144" i="1"/>
  <c r="V144" i="1"/>
  <c r="T144" i="1"/>
  <c r="R144" i="1"/>
  <c r="P144" i="1"/>
  <c r="DE143" i="1"/>
  <c r="CZ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H143" i="1"/>
  <c r="AB143" i="1"/>
  <c r="Z143" i="1"/>
  <c r="X143" i="1"/>
  <c r="V143" i="1"/>
  <c r="T143" i="1"/>
  <c r="R143" i="1"/>
  <c r="P143" i="1"/>
  <c r="DE142" i="1"/>
  <c r="CZ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H142" i="1"/>
  <c r="AB142" i="1"/>
  <c r="Z142" i="1"/>
  <c r="X142" i="1"/>
  <c r="V142" i="1"/>
  <c r="T142" i="1"/>
  <c r="R142" i="1"/>
  <c r="P142" i="1"/>
  <c r="DE141" i="1"/>
  <c r="CZ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H141" i="1"/>
  <c r="AB141" i="1"/>
  <c r="Z141" i="1"/>
  <c r="X141" i="1"/>
  <c r="V141" i="1"/>
  <c r="T141" i="1"/>
  <c r="R141" i="1"/>
  <c r="P141" i="1"/>
  <c r="DE140" i="1"/>
  <c r="CZ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H140" i="1"/>
  <c r="AB140" i="1"/>
  <c r="Z140" i="1"/>
  <c r="X140" i="1"/>
  <c r="V140" i="1"/>
  <c r="T140" i="1"/>
  <c r="R140" i="1"/>
  <c r="P140" i="1"/>
  <c r="DD139" i="1"/>
  <c r="DC139" i="1"/>
  <c r="DB139" i="1"/>
  <c r="DA139" i="1"/>
  <c r="CY139" i="1"/>
  <c r="CX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J139" i="1"/>
  <c r="AI139" i="1"/>
  <c r="AG139" i="1"/>
  <c r="AF139" i="1"/>
  <c r="AE139" i="1"/>
  <c r="AD139" i="1"/>
  <c r="AC139" i="1"/>
  <c r="AA139" i="1"/>
  <c r="Y139" i="1"/>
  <c r="W139" i="1"/>
  <c r="U139" i="1"/>
  <c r="S139" i="1"/>
  <c r="Q139" i="1"/>
  <c r="O139" i="1"/>
  <c r="DE138" i="1"/>
  <c r="CZ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V138" i="1"/>
  <c r="AR138" i="1"/>
  <c r="AP138" i="1"/>
  <c r="AN138" i="1"/>
  <c r="AL138" i="1"/>
  <c r="AF138" i="1"/>
  <c r="AD138" i="1"/>
  <c r="AD132" i="1" s="1"/>
  <c r="Z138" i="1"/>
  <c r="X138" i="1"/>
  <c r="V138" i="1"/>
  <c r="T138" i="1"/>
  <c r="P138" i="1"/>
  <c r="DE137" i="1"/>
  <c r="CZ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F137" i="1"/>
  <c r="Z137" i="1"/>
  <c r="X137" i="1"/>
  <c r="V137" i="1"/>
  <c r="T137" i="1"/>
  <c r="R137" i="1"/>
  <c r="P137" i="1"/>
  <c r="DE136" i="1"/>
  <c r="CZ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F136" i="1"/>
  <c r="Z136" i="1"/>
  <c r="X136" i="1"/>
  <c r="V136" i="1"/>
  <c r="T136" i="1"/>
  <c r="R136" i="1"/>
  <c r="P136" i="1"/>
  <c r="DE135" i="1"/>
  <c r="CZ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F135" i="1"/>
  <c r="Z135" i="1"/>
  <c r="X135" i="1"/>
  <c r="V135" i="1"/>
  <c r="T135" i="1"/>
  <c r="R135" i="1"/>
  <c r="P135" i="1"/>
  <c r="DE134" i="1"/>
  <c r="CZ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F134" i="1"/>
  <c r="Z134" i="1"/>
  <c r="X134" i="1"/>
  <c r="V134" i="1"/>
  <c r="T134" i="1"/>
  <c r="R134" i="1"/>
  <c r="P134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F133" i="1"/>
  <c r="Z133" i="1"/>
  <c r="X133" i="1"/>
  <c r="V133" i="1"/>
  <c r="T133" i="1"/>
  <c r="R133" i="1"/>
  <c r="P133" i="1"/>
  <c r="DD132" i="1"/>
  <c r="DC132" i="1"/>
  <c r="DB132" i="1"/>
  <c r="DA132" i="1"/>
  <c r="CY132" i="1"/>
  <c r="CX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J132" i="1"/>
  <c r="AI132" i="1"/>
  <c r="AH132" i="1"/>
  <c r="AG132" i="1"/>
  <c r="AE132" i="1"/>
  <c r="AC132" i="1"/>
  <c r="AB132" i="1"/>
  <c r="AA132" i="1"/>
  <c r="Y132" i="1"/>
  <c r="W132" i="1"/>
  <c r="U132" i="1"/>
  <c r="S132" i="1"/>
  <c r="Q132" i="1"/>
  <c r="O132" i="1"/>
  <c r="DE131" i="1"/>
  <c r="AJ131" i="1"/>
  <c r="AH131" i="1"/>
  <c r="V131" i="1"/>
  <c r="T131" i="1"/>
  <c r="P131" i="1"/>
  <c r="DE130" i="1"/>
  <c r="CV130" i="1"/>
  <c r="CT130" i="1"/>
  <c r="CR130" i="1"/>
  <c r="CP130" i="1"/>
  <c r="CN130" i="1"/>
  <c r="CL130" i="1"/>
  <c r="CJ130" i="1"/>
  <c r="CH130" i="1"/>
  <c r="CD130" i="1"/>
  <c r="BZ130" i="1"/>
  <c r="BX130" i="1"/>
  <c r="BV130" i="1"/>
  <c r="BT130" i="1"/>
  <c r="BR130" i="1"/>
  <c r="BP130" i="1"/>
  <c r="BN130" i="1"/>
  <c r="BL130" i="1"/>
  <c r="BH130" i="1"/>
  <c r="BF130" i="1"/>
  <c r="BD130" i="1"/>
  <c r="BB130" i="1"/>
  <c r="AX130" i="1"/>
  <c r="AV130" i="1"/>
  <c r="AT130" i="1"/>
  <c r="AR130" i="1"/>
  <c r="AP130" i="1"/>
  <c r="AN130" i="1"/>
  <c r="AL130" i="1"/>
  <c r="AJ130" i="1"/>
  <c r="AH130" i="1"/>
  <c r="AF130" i="1"/>
  <c r="AD130" i="1"/>
  <c r="Z130" i="1"/>
  <c r="X130" i="1"/>
  <c r="V130" i="1"/>
  <c r="T130" i="1"/>
  <c r="R130" i="1"/>
  <c r="P130" i="1"/>
  <c r="DE129" i="1"/>
  <c r="CV129" i="1"/>
  <c r="CT129" i="1"/>
  <c r="CR129" i="1"/>
  <c r="CP129" i="1"/>
  <c r="CN129" i="1"/>
  <c r="CL129" i="1"/>
  <c r="CJ129" i="1"/>
  <c r="CH129" i="1"/>
  <c r="CD129" i="1"/>
  <c r="BZ129" i="1"/>
  <c r="BX129" i="1"/>
  <c r="BV129" i="1"/>
  <c r="BT129" i="1"/>
  <c r="BR129" i="1"/>
  <c r="BP129" i="1"/>
  <c r="BN129" i="1"/>
  <c r="BL129" i="1"/>
  <c r="BH129" i="1"/>
  <c r="BF129" i="1"/>
  <c r="BD129" i="1"/>
  <c r="BB129" i="1"/>
  <c r="AX129" i="1"/>
  <c r="AV129" i="1"/>
  <c r="AT129" i="1"/>
  <c r="AR129" i="1"/>
  <c r="AP129" i="1"/>
  <c r="AN129" i="1"/>
  <c r="AL129" i="1"/>
  <c r="AJ129" i="1"/>
  <c r="AH129" i="1"/>
  <c r="AF129" i="1"/>
  <c r="AD129" i="1"/>
  <c r="Z129" i="1"/>
  <c r="X129" i="1"/>
  <c r="V129" i="1"/>
  <c r="T129" i="1"/>
  <c r="R129" i="1"/>
  <c r="P129" i="1"/>
  <c r="DE128" i="1"/>
  <c r="CV128" i="1"/>
  <c r="CT128" i="1"/>
  <c r="CR128" i="1"/>
  <c r="CP128" i="1"/>
  <c r="CN128" i="1"/>
  <c r="CL128" i="1"/>
  <c r="CJ128" i="1"/>
  <c r="CH128" i="1"/>
  <c r="CD128" i="1"/>
  <c r="BZ128" i="1"/>
  <c r="BX128" i="1"/>
  <c r="BV128" i="1"/>
  <c r="BT128" i="1"/>
  <c r="BR128" i="1"/>
  <c r="BP128" i="1"/>
  <c r="BN128" i="1"/>
  <c r="BL128" i="1"/>
  <c r="BH128" i="1"/>
  <c r="BF128" i="1"/>
  <c r="BD128" i="1"/>
  <c r="BB128" i="1"/>
  <c r="AX128" i="1"/>
  <c r="AV128" i="1"/>
  <c r="AT128" i="1"/>
  <c r="AR128" i="1"/>
  <c r="AP128" i="1"/>
  <c r="AN128" i="1"/>
  <c r="AL128" i="1"/>
  <c r="AJ128" i="1"/>
  <c r="AH128" i="1"/>
  <c r="AF128" i="1"/>
  <c r="AD128" i="1"/>
  <c r="Z128" i="1"/>
  <c r="X128" i="1"/>
  <c r="V128" i="1"/>
  <c r="T128" i="1"/>
  <c r="R128" i="1"/>
  <c r="P128" i="1"/>
  <c r="DE127" i="1"/>
  <c r="CV127" i="1"/>
  <c r="CT127" i="1"/>
  <c r="CR127" i="1"/>
  <c r="CP127" i="1"/>
  <c r="CN127" i="1"/>
  <c r="CL127" i="1"/>
  <c r="CJ127" i="1"/>
  <c r="CH127" i="1"/>
  <c r="CD127" i="1"/>
  <c r="BZ127" i="1"/>
  <c r="BX127" i="1"/>
  <c r="BV127" i="1"/>
  <c r="BT127" i="1"/>
  <c r="BR127" i="1"/>
  <c r="BP127" i="1"/>
  <c r="BN127" i="1"/>
  <c r="BL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E126" i="1"/>
  <c r="CV126" i="1"/>
  <c r="CT126" i="1"/>
  <c r="CR126" i="1"/>
  <c r="CP126" i="1"/>
  <c r="CN126" i="1"/>
  <c r="CL126" i="1"/>
  <c r="CJ126" i="1"/>
  <c r="CH126" i="1"/>
  <c r="CD126" i="1"/>
  <c r="BZ126" i="1"/>
  <c r="BX126" i="1"/>
  <c r="BV126" i="1"/>
  <c r="BT126" i="1"/>
  <c r="BR126" i="1"/>
  <c r="BP126" i="1"/>
  <c r="BN126" i="1"/>
  <c r="BL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D125" i="1"/>
  <c r="BZ125" i="1"/>
  <c r="BX125" i="1"/>
  <c r="BV125" i="1"/>
  <c r="BT125" i="1"/>
  <c r="BR125" i="1"/>
  <c r="BP125" i="1"/>
  <c r="BN125" i="1"/>
  <c r="BL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D124" i="1"/>
  <c r="BZ124" i="1"/>
  <c r="BX124" i="1"/>
  <c r="BV124" i="1"/>
  <c r="BT124" i="1"/>
  <c r="BR124" i="1"/>
  <c r="BP124" i="1"/>
  <c r="BN124" i="1"/>
  <c r="BL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CV123" i="1"/>
  <c r="CT123" i="1"/>
  <c r="CR123" i="1"/>
  <c r="CP123" i="1"/>
  <c r="CN123" i="1"/>
  <c r="CL123" i="1"/>
  <c r="CJ123" i="1"/>
  <c r="CH123" i="1"/>
  <c r="CD123" i="1"/>
  <c r="BZ123" i="1"/>
  <c r="BX123" i="1"/>
  <c r="BV123" i="1"/>
  <c r="BT123" i="1"/>
  <c r="BR123" i="1"/>
  <c r="BP123" i="1"/>
  <c r="BN123" i="1"/>
  <c r="BL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D122" i="1"/>
  <c r="BZ122" i="1"/>
  <c r="BX122" i="1"/>
  <c r="BV122" i="1"/>
  <c r="BT122" i="1"/>
  <c r="BR122" i="1"/>
  <c r="BP122" i="1"/>
  <c r="BN122" i="1"/>
  <c r="BL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D121" i="1"/>
  <c r="BZ121" i="1"/>
  <c r="BX121" i="1"/>
  <c r="BV121" i="1"/>
  <c r="BT121" i="1"/>
  <c r="BR121" i="1"/>
  <c r="BP121" i="1"/>
  <c r="BN121" i="1"/>
  <c r="BL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D120" i="1"/>
  <c r="BZ120" i="1"/>
  <c r="BX120" i="1"/>
  <c r="BV120" i="1"/>
  <c r="BT120" i="1"/>
  <c r="BR120" i="1"/>
  <c r="BP120" i="1"/>
  <c r="BN120" i="1"/>
  <c r="BL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D119" i="1"/>
  <c r="BZ119" i="1"/>
  <c r="BX119" i="1"/>
  <c r="BV119" i="1"/>
  <c r="BT119" i="1"/>
  <c r="BR119" i="1"/>
  <c r="BP119" i="1"/>
  <c r="BN119" i="1"/>
  <c r="BL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P118" i="1"/>
  <c r="DF118" i="1" s="1"/>
  <c r="DE117" i="1"/>
  <c r="P117" i="1"/>
  <c r="DF117" i="1" s="1"/>
  <c r="DE116" i="1"/>
  <c r="P116" i="1"/>
  <c r="DF116" i="1" s="1"/>
  <c r="DE115" i="1"/>
  <c r="AH115" i="1"/>
  <c r="V115" i="1"/>
  <c r="T115" i="1"/>
  <c r="P115" i="1"/>
  <c r="DE114" i="1"/>
  <c r="CT114" i="1"/>
  <c r="CR114" i="1"/>
  <c r="CP114" i="1"/>
  <c r="CN114" i="1"/>
  <c r="CL114" i="1"/>
  <c r="CJ114" i="1"/>
  <c r="AJ114" i="1"/>
  <c r="V114" i="1"/>
  <c r="DE113" i="1"/>
  <c r="CT113" i="1"/>
  <c r="CR113" i="1"/>
  <c r="CP113" i="1"/>
  <c r="CN113" i="1"/>
  <c r="CL113" i="1"/>
  <c r="CJ113" i="1"/>
  <c r="AJ113" i="1"/>
  <c r="V113" i="1"/>
  <c r="DE112" i="1"/>
  <c r="CT112" i="1"/>
  <c r="CR112" i="1"/>
  <c r="CP112" i="1"/>
  <c r="CN112" i="1"/>
  <c r="CL112" i="1"/>
  <c r="CJ112" i="1"/>
  <c r="AJ112" i="1"/>
  <c r="V112" i="1"/>
  <c r="DE111" i="1"/>
  <c r="CT111" i="1"/>
  <c r="CR111" i="1"/>
  <c r="CP111" i="1"/>
  <c r="CN111" i="1"/>
  <c r="CL111" i="1"/>
  <c r="CJ111" i="1"/>
  <c r="AJ111" i="1"/>
  <c r="V111" i="1"/>
  <c r="DE110" i="1"/>
  <c r="BP110" i="1"/>
  <c r="V110" i="1"/>
  <c r="DE109" i="1"/>
  <c r="BP109" i="1"/>
  <c r="V109" i="1"/>
  <c r="DE108" i="1"/>
  <c r="BP108" i="1"/>
  <c r="V108" i="1"/>
  <c r="DE107" i="1"/>
  <c r="BP107" i="1"/>
  <c r="V107" i="1"/>
  <c r="DE106" i="1"/>
  <c r="BP106" i="1"/>
  <c r="V106" i="1"/>
  <c r="DE105" i="1"/>
  <c r="CZ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Z105" i="1"/>
  <c r="X105" i="1"/>
  <c r="V105" i="1"/>
  <c r="T105" i="1"/>
  <c r="R105" i="1"/>
  <c r="P105" i="1"/>
  <c r="DE104" i="1"/>
  <c r="CZ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Z104" i="1"/>
  <c r="X104" i="1"/>
  <c r="V104" i="1"/>
  <c r="T104" i="1"/>
  <c r="R104" i="1"/>
  <c r="P104" i="1"/>
  <c r="DE103" i="1"/>
  <c r="CZ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Z103" i="1"/>
  <c r="X103" i="1"/>
  <c r="V103" i="1"/>
  <c r="T103" i="1"/>
  <c r="R103" i="1"/>
  <c r="P103" i="1"/>
  <c r="DE102" i="1"/>
  <c r="CT102" i="1"/>
  <c r="CR102" i="1"/>
  <c r="CP102" i="1"/>
  <c r="CN102" i="1"/>
  <c r="CJ102" i="1"/>
  <c r="CH102" i="1"/>
  <c r="AJ102" i="1"/>
  <c r="V102" i="1"/>
  <c r="DE101" i="1"/>
  <c r="CT101" i="1"/>
  <c r="CR101" i="1"/>
  <c r="CP101" i="1"/>
  <c r="CN101" i="1"/>
  <c r="CJ101" i="1"/>
  <c r="CH101" i="1"/>
  <c r="AJ101" i="1"/>
  <c r="V101" i="1"/>
  <c r="DE100" i="1"/>
  <c r="CT100" i="1"/>
  <c r="CR100" i="1"/>
  <c r="CP100" i="1"/>
  <c r="CN100" i="1"/>
  <c r="CL100" i="1"/>
  <c r="CJ100" i="1"/>
  <c r="CH100" i="1"/>
  <c r="AJ100" i="1"/>
  <c r="V100" i="1"/>
  <c r="DE99" i="1"/>
  <c r="CT99" i="1"/>
  <c r="CR99" i="1"/>
  <c r="CP99" i="1"/>
  <c r="CN99" i="1"/>
  <c r="CL99" i="1"/>
  <c r="CJ99" i="1"/>
  <c r="CH99" i="1"/>
  <c r="AJ99" i="1"/>
  <c r="V99" i="1"/>
  <c r="DE98" i="1"/>
  <c r="CT98" i="1"/>
  <c r="CR98" i="1"/>
  <c r="CP98" i="1"/>
  <c r="CN98" i="1"/>
  <c r="CL98" i="1"/>
  <c r="CJ98" i="1"/>
  <c r="AJ98" i="1"/>
  <c r="V98" i="1"/>
  <c r="DE97" i="1"/>
  <c r="CV97" i="1"/>
  <c r="CT97" i="1"/>
  <c r="CR97" i="1"/>
  <c r="CP97" i="1"/>
  <c r="CN97" i="1"/>
  <c r="CL97" i="1"/>
  <c r="CJ97" i="1"/>
  <c r="CH97" i="1"/>
  <c r="CD97" i="1"/>
  <c r="BZ97" i="1"/>
  <c r="BX97" i="1"/>
  <c r="BV97" i="1"/>
  <c r="BT97" i="1"/>
  <c r="BR97" i="1"/>
  <c r="BP97" i="1"/>
  <c r="BN97" i="1"/>
  <c r="BL97" i="1"/>
  <c r="BH97" i="1"/>
  <c r="BF97" i="1"/>
  <c r="BD97" i="1"/>
  <c r="BB97" i="1"/>
  <c r="AX97" i="1"/>
  <c r="AV97" i="1"/>
  <c r="AT97" i="1"/>
  <c r="AR97" i="1"/>
  <c r="AP97" i="1"/>
  <c r="AN97" i="1"/>
  <c r="AL97" i="1"/>
  <c r="AJ97" i="1"/>
  <c r="AH97" i="1"/>
  <c r="AF97" i="1"/>
  <c r="AD97" i="1"/>
  <c r="Z97" i="1"/>
  <c r="X97" i="1"/>
  <c r="V97" i="1"/>
  <c r="T97" i="1"/>
  <c r="R97" i="1"/>
  <c r="P97" i="1"/>
  <c r="DE96" i="1"/>
  <c r="CV96" i="1"/>
  <c r="CT96" i="1"/>
  <c r="CR96" i="1"/>
  <c r="CP96" i="1"/>
  <c r="CN96" i="1"/>
  <c r="CL96" i="1"/>
  <c r="CJ96" i="1"/>
  <c r="CH96" i="1"/>
  <c r="CD96" i="1"/>
  <c r="BZ96" i="1"/>
  <c r="BX96" i="1"/>
  <c r="BV96" i="1"/>
  <c r="BT96" i="1"/>
  <c r="BR96" i="1"/>
  <c r="BP96" i="1"/>
  <c r="BN96" i="1"/>
  <c r="BL96" i="1"/>
  <c r="BH96" i="1"/>
  <c r="BF96" i="1"/>
  <c r="BD96" i="1"/>
  <c r="BB96" i="1"/>
  <c r="AX96" i="1"/>
  <c r="AV96" i="1"/>
  <c r="AT96" i="1"/>
  <c r="AR96" i="1"/>
  <c r="AP96" i="1"/>
  <c r="AN96" i="1"/>
  <c r="AL96" i="1"/>
  <c r="AJ96" i="1"/>
  <c r="AH96" i="1"/>
  <c r="AF96" i="1"/>
  <c r="AD96" i="1"/>
  <c r="Z96" i="1"/>
  <c r="X96" i="1"/>
  <c r="V96" i="1"/>
  <c r="T96" i="1"/>
  <c r="R96" i="1"/>
  <c r="P96" i="1"/>
  <c r="DE95" i="1"/>
  <c r="CV95" i="1"/>
  <c r="CT95" i="1"/>
  <c r="CR95" i="1"/>
  <c r="CP95" i="1"/>
  <c r="CN95" i="1"/>
  <c r="CL95" i="1"/>
  <c r="CJ95" i="1"/>
  <c r="CH95" i="1"/>
  <c r="CD95" i="1"/>
  <c r="BZ95" i="1"/>
  <c r="BX95" i="1"/>
  <c r="BV95" i="1"/>
  <c r="BT95" i="1"/>
  <c r="BR95" i="1"/>
  <c r="BP95" i="1"/>
  <c r="BN95" i="1"/>
  <c r="BL95" i="1"/>
  <c r="BH95" i="1"/>
  <c r="BF95" i="1"/>
  <c r="BD95" i="1"/>
  <c r="BB95" i="1"/>
  <c r="AX95" i="1"/>
  <c r="AV95" i="1"/>
  <c r="AT95" i="1"/>
  <c r="AR95" i="1"/>
  <c r="AP95" i="1"/>
  <c r="AN95" i="1"/>
  <c r="AL95" i="1"/>
  <c r="AJ95" i="1"/>
  <c r="AH95" i="1"/>
  <c r="AF95" i="1"/>
  <c r="AD95" i="1"/>
  <c r="Z95" i="1"/>
  <c r="X95" i="1"/>
  <c r="V95" i="1"/>
  <c r="T95" i="1"/>
  <c r="R95" i="1"/>
  <c r="P95" i="1"/>
  <c r="DE94" i="1"/>
  <c r="CV94" i="1"/>
  <c r="CT94" i="1"/>
  <c r="CR94" i="1"/>
  <c r="CP94" i="1"/>
  <c r="CN94" i="1"/>
  <c r="CL94" i="1"/>
  <c r="CJ94" i="1"/>
  <c r="CH94" i="1"/>
  <c r="CD94" i="1"/>
  <c r="BZ94" i="1"/>
  <c r="BX94" i="1"/>
  <c r="BV94" i="1"/>
  <c r="BT94" i="1"/>
  <c r="BR94" i="1"/>
  <c r="BP94" i="1"/>
  <c r="BN94" i="1"/>
  <c r="BL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E93" i="1"/>
  <c r="CZ93" i="1"/>
  <c r="CV93" i="1"/>
  <c r="CT93" i="1"/>
  <c r="CR93" i="1"/>
  <c r="CP93" i="1"/>
  <c r="CN93" i="1"/>
  <c r="CL93" i="1"/>
  <c r="CJ93" i="1"/>
  <c r="CH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X93" i="1"/>
  <c r="AV93" i="1"/>
  <c r="AT93" i="1"/>
  <c r="AR93" i="1"/>
  <c r="AP93" i="1"/>
  <c r="AN93" i="1"/>
  <c r="AL93" i="1"/>
  <c r="AJ93" i="1"/>
  <c r="AH93" i="1"/>
  <c r="AF93" i="1"/>
  <c r="AD93" i="1"/>
  <c r="Z93" i="1"/>
  <c r="X93" i="1"/>
  <c r="V93" i="1"/>
  <c r="T93" i="1"/>
  <c r="R93" i="1"/>
  <c r="P93" i="1"/>
  <c r="DE92" i="1"/>
  <c r="CZ92" i="1"/>
  <c r="CV92" i="1"/>
  <c r="CT92" i="1"/>
  <c r="CR92" i="1"/>
  <c r="CP92" i="1"/>
  <c r="CN92" i="1"/>
  <c r="CL92" i="1"/>
  <c r="CJ92" i="1"/>
  <c r="CH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X92" i="1"/>
  <c r="AV92" i="1"/>
  <c r="AT92" i="1"/>
  <c r="AR92" i="1"/>
  <c r="AP92" i="1"/>
  <c r="AN92" i="1"/>
  <c r="AL92" i="1"/>
  <c r="AJ92" i="1"/>
  <c r="AH92" i="1"/>
  <c r="AF92" i="1"/>
  <c r="AD92" i="1"/>
  <c r="Z92" i="1"/>
  <c r="X92" i="1"/>
  <c r="V92" i="1"/>
  <c r="T92" i="1"/>
  <c r="R92" i="1"/>
  <c r="P92" i="1"/>
  <c r="DE91" i="1"/>
  <c r="CZ91" i="1"/>
  <c r="CV91" i="1"/>
  <c r="CT91" i="1"/>
  <c r="CR91" i="1"/>
  <c r="CP91" i="1"/>
  <c r="CN91" i="1"/>
  <c r="CL91" i="1"/>
  <c r="CJ91" i="1"/>
  <c r="CH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X91" i="1"/>
  <c r="AV91" i="1"/>
  <c r="AT91" i="1"/>
  <c r="AR91" i="1"/>
  <c r="AP91" i="1"/>
  <c r="AN91" i="1"/>
  <c r="AL91" i="1"/>
  <c r="AJ91" i="1"/>
  <c r="AH91" i="1"/>
  <c r="AF91" i="1"/>
  <c r="AD91" i="1"/>
  <c r="Z91" i="1"/>
  <c r="X91" i="1"/>
  <c r="V91" i="1"/>
  <c r="T91" i="1"/>
  <c r="R91" i="1"/>
  <c r="P91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E85" i="1"/>
  <c r="P85" i="1"/>
  <c r="DF85" i="1" s="1"/>
  <c r="DE84" i="1"/>
  <c r="P84" i="1"/>
  <c r="DF84" i="1" s="1"/>
  <c r="DE83" i="1"/>
  <c r="P83" i="1"/>
  <c r="DF83" i="1" s="1"/>
  <c r="DE82" i="1"/>
  <c r="CZ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Z82" i="1"/>
  <c r="X82" i="1"/>
  <c r="V82" i="1"/>
  <c r="T82" i="1"/>
  <c r="R82" i="1"/>
  <c r="P82" i="1"/>
  <c r="DE81" i="1"/>
  <c r="CZ81" i="1"/>
  <c r="CX81" i="1"/>
  <c r="CX80" i="1" s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F81" i="1"/>
  <c r="Z81" i="1"/>
  <c r="X81" i="1"/>
  <c r="V81" i="1"/>
  <c r="T81" i="1"/>
  <c r="R81" i="1"/>
  <c r="P81" i="1"/>
  <c r="DD80" i="1"/>
  <c r="DC80" i="1"/>
  <c r="DB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B80" i="1"/>
  <c r="AA80" i="1"/>
  <c r="Y80" i="1"/>
  <c r="W80" i="1"/>
  <c r="U80" i="1"/>
  <c r="S80" i="1"/>
  <c r="Q80" i="1"/>
  <c r="O80" i="1"/>
  <c r="DE79" i="1"/>
  <c r="CZ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H79" i="1"/>
  <c r="AD79" i="1"/>
  <c r="Z79" i="1"/>
  <c r="X79" i="1"/>
  <c r="V79" i="1"/>
  <c r="T79" i="1"/>
  <c r="R79" i="1"/>
  <c r="P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X75" i="1" s="1"/>
  <c r="V76" i="1"/>
  <c r="T76" i="1"/>
  <c r="R76" i="1"/>
  <c r="P76" i="1"/>
  <c r="DD75" i="1"/>
  <c r="DC75" i="1"/>
  <c r="DB75" i="1"/>
  <c r="DA75" i="1"/>
  <c r="CY75" i="1"/>
  <c r="CX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J75" i="1"/>
  <c r="AI75" i="1"/>
  <c r="AG75" i="1"/>
  <c r="AF75" i="1"/>
  <c r="AE75" i="1"/>
  <c r="AC75" i="1"/>
  <c r="AB75" i="1"/>
  <c r="AA75" i="1"/>
  <c r="Y75" i="1"/>
  <c r="W75" i="1"/>
  <c r="U75" i="1"/>
  <c r="S75" i="1"/>
  <c r="Q75" i="1"/>
  <c r="O75" i="1"/>
  <c r="DE74" i="1"/>
  <c r="CZ74" i="1"/>
  <c r="CV74" i="1"/>
  <c r="CV73" i="1" s="1"/>
  <c r="CT74" i="1"/>
  <c r="CT73" i="1" s="1"/>
  <c r="CR74" i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D73" i="1" s="1"/>
  <c r="CB74" i="1"/>
  <c r="CB73" i="1" s="1"/>
  <c r="BZ74" i="1"/>
  <c r="BZ73" i="1" s="1"/>
  <c r="BX74" i="1"/>
  <c r="BX73" i="1" s="1"/>
  <c r="BV74" i="1"/>
  <c r="BV73" i="1" s="1"/>
  <c r="BT74" i="1"/>
  <c r="BT73" i="1" s="1"/>
  <c r="BR74" i="1"/>
  <c r="BR73" i="1" s="1"/>
  <c r="BP74" i="1"/>
  <c r="BP73" i="1" s="1"/>
  <c r="BN74" i="1"/>
  <c r="BN73" i="1" s="1"/>
  <c r="BL74" i="1"/>
  <c r="BL73" i="1" s="1"/>
  <c r="BJ74" i="1"/>
  <c r="BJ73" i="1" s="1"/>
  <c r="BH74" i="1"/>
  <c r="BH73" i="1" s="1"/>
  <c r="BF74" i="1"/>
  <c r="BF73" i="1" s="1"/>
  <c r="BD74" i="1"/>
  <c r="BD73" i="1" s="1"/>
  <c r="BB74" i="1"/>
  <c r="BB73" i="1" s="1"/>
  <c r="AZ74" i="1"/>
  <c r="AX74" i="1"/>
  <c r="AX73" i="1" s="1"/>
  <c r="AV74" i="1"/>
  <c r="AV73" i="1" s="1"/>
  <c r="AT74" i="1"/>
  <c r="AT73" i="1" s="1"/>
  <c r="AR74" i="1"/>
  <c r="AR73" i="1" s="1"/>
  <c r="AP74" i="1"/>
  <c r="AP73" i="1" s="1"/>
  <c r="AN74" i="1"/>
  <c r="AN73" i="1" s="1"/>
  <c r="AL74" i="1"/>
  <c r="AL73" i="1" s="1"/>
  <c r="Z74" i="1"/>
  <c r="Z73" i="1" s="1"/>
  <c r="X74" i="1"/>
  <c r="X73" i="1" s="1"/>
  <c r="V74" i="1"/>
  <c r="V73" i="1" s="1"/>
  <c r="T74" i="1"/>
  <c r="T73" i="1" s="1"/>
  <c r="R74" i="1"/>
  <c r="R73" i="1" s="1"/>
  <c r="P74" i="1"/>
  <c r="P73" i="1" s="1"/>
  <c r="DE73" i="1"/>
  <c r="DD73" i="1"/>
  <c r="DC73" i="1"/>
  <c r="DB73" i="1"/>
  <c r="DA73" i="1"/>
  <c r="CZ73" i="1"/>
  <c r="CY73" i="1"/>
  <c r="CX73" i="1"/>
  <c r="CW73" i="1"/>
  <c r="CU73" i="1"/>
  <c r="CS73" i="1"/>
  <c r="CR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Z73" i="1"/>
  <c r="AY73" i="1"/>
  <c r="AW73" i="1"/>
  <c r="AU73" i="1"/>
  <c r="AS73" i="1"/>
  <c r="AQ73" i="1"/>
  <c r="AO73" i="1"/>
  <c r="AM73" i="1"/>
  <c r="AK73" i="1"/>
  <c r="AJ73" i="1"/>
  <c r="AI73" i="1"/>
  <c r="AH73" i="1"/>
  <c r="AG73" i="1"/>
  <c r="AF73" i="1"/>
  <c r="AE73" i="1"/>
  <c r="AD73" i="1"/>
  <c r="AC73" i="1"/>
  <c r="AB73" i="1"/>
  <c r="AA73" i="1"/>
  <c r="Y73" i="1"/>
  <c r="W73" i="1"/>
  <c r="U73" i="1"/>
  <c r="S73" i="1"/>
  <c r="Q73" i="1"/>
  <c r="O73" i="1"/>
  <c r="DE72" i="1"/>
  <c r="CZ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Z72" i="1"/>
  <c r="X72" i="1"/>
  <c r="V72" i="1"/>
  <c r="T72" i="1"/>
  <c r="R72" i="1"/>
  <c r="P72" i="1"/>
  <c r="DE71" i="1"/>
  <c r="DE70" i="1" s="1"/>
  <c r="CZ71" i="1"/>
  <c r="CV71" i="1"/>
  <c r="CV70" i="1" s="1"/>
  <c r="CT71" i="1"/>
  <c r="CR71" i="1"/>
  <c r="CP71" i="1"/>
  <c r="CN71" i="1"/>
  <c r="CN70" i="1" s="1"/>
  <c r="CL71" i="1"/>
  <c r="CJ71" i="1"/>
  <c r="CJ70" i="1" s="1"/>
  <c r="CH71" i="1"/>
  <c r="CF71" i="1"/>
  <c r="CF70" i="1" s="1"/>
  <c r="CD71" i="1"/>
  <c r="CB71" i="1"/>
  <c r="BZ71" i="1"/>
  <c r="BX71" i="1"/>
  <c r="BX70" i="1" s="1"/>
  <c r="BV71" i="1"/>
  <c r="BT71" i="1"/>
  <c r="BT70" i="1" s="1"/>
  <c r="BR71" i="1"/>
  <c r="BP71" i="1"/>
  <c r="BP70" i="1" s="1"/>
  <c r="BN71" i="1"/>
  <c r="BL71" i="1"/>
  <c r="BJ71" i="1"/>
  <c r="BH71" i="1"/>
  <c r="BH70" i="1" s="1"/>
  <c r="BF71" i="1"/>
  <c r="BD71" i="1"/>
  <c r="BD70" i="1" s="1"/>
  <c r="BB71" i="1"/>
  <c r="AZ71" i="1"/>
  <c r="AZ70" i="1" s="1"/>
  <c r="AX71" i="1"/>
  <c r="AV71" i="1"/>
  <c r="AT71" i="1"/>
  <c r="AR71" i="1"/>
  <c r="AR70" i="1" s="1"/>
  <c r="AP71" i="1"/>
  <c r="AN71" i="1"/>
  <c r="AN70" i="1" s="1"/>
  <c r="AL71" i="1"/>
  <c r="AH71" i="1"/>
  <c r="AH70" i="1" s="1"/>
  <c r="AD71" i="1"/>
  <c r="AD70" i="1" s="1"/>
  <c r="Z71" i="1"/>
  <c r="X71" i="1"/>
  <c r="V71" i="1"/>
  <c r="T71" i="1"/>
  <c r="R71" i="1"/>
  <c r="P71" i="1"/>
  <c r="DD70" i="1"/>
  <c r="DC70" i="1"/>
  <c r="DB70" i="1"/>
  <c r="DA70" i="1"/>
  <c r="CY70" i="1"/>
  <c r="CX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J70" i="1"/>
  <c r="AI70" i="1"/>
  <c r="AG70" i="1"/>
  <c r="AF70" i="1"/>
  <c r="AE70" i="1"/>
  <c r="AC70" i="1"/>
  <c r="AB70" i="1"/>
  <c r="AA70" i="1"/>
  <c r="Y70" i="1"/>
  <c r="W70" i="1"/>
  <c r="U70" i="1"/>
  <c r="S70" i="1"/>
  <c r="Q70" i="1"/>
  <c r="O70" i="1"/>
  <c r="DE69" i="1"/>
  <c r="T69" i="1"/>
  <c r="DF69" i="1" s="1"/>
  <c r="DE68" i="1"/>
  <c r="CZ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Z68" i="1"/>
  <c r="X68" i="1"/>
  <c r="V68" i="1"/>
  <c r="T68" i="1"/>
  <c r="R68" i="1"/>
  <c r="P68" i="1"/>
  <c r="CZ67" i="1"/>
  <c r="CV67" i="1"/>
  <c r="CT67" i="1"/>
  <c r="CT66" i="1" s="1"/>
  <c r="CR67" i="1"/>
  <c r="CP67" i="1"/>
  <c r="CN67" i="1"/>
  <c r="CL67" i="1"/>
  <c r="CL66" i="1" s="1"/>
  <c r="CJ67" i="1"/>
  <c r="CH67" i="1"/>
  <c r="CF67" i="1"/>
  <c r="CD67" i="1"/>
  <c r="CD66" i="1" s="1"/>
  <c r="CB67" i="1"/>
  <c r="BZ67" i="1"/>
  <c r="BX67" i="1"/>
  <c r="BV67" i="1"/>
  <c r="BV66" i="1" s="1"/>
  <c r="BT67" i="1"/>
  <c r="BR67" i="1"/>
  <c r="BP67" i="1"/>
  <c r="BN67" i="1"/>
  <c r="BN66" i="1" s="1"/>
  <c r="BK67" i="1"/>
  <c r="BK66" i="1" s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D67" i="1"/>
  <c r="AD66" i="1" s="1"/>
  <c r="Z67" i="1"/>
  <c r="X67" i="1"/>
  <c r="X66" i="1" s="1"/>
  <c r="V67" i="1"/>
  <c r="T67" i="1"/>
  <c r="R67" i="1"/>
  <c r="P67" i="1"/>
  <c r="P66" i="1" s="1"/>
  <c r="DD66" i="1"/>
  <c r="DC66" i="1"/>
  <c r="DB66" i="1"/>
  <c r="DA66" i="1"/>
  <c r="CY66" i="1"/>
  <c r="CX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J66" i="1"/>
  <c r="AI66" i="1"/>
  <c r="AH66" i="1"/>
  <c r="AG66" i="1"/>
  <c r="AF66" i="1"/>
  <c r="AE66" i="1"/>
  <c r="AC66" i="1"/>
  <c r="AB66" i="1"/>
  <c r="AA66" i="1"/>
  <c r="Y66" i="1"/>
  <c r="W66" i="1"/>
  <c r="U66" i="1"/>
  <c r="S66" i="1"/>
  <c r="Q66" i="1"/>
  <c r="O66" i="1"/>
  <c r="DE65" i="1"/>
  <c r="CZ65" i="1"/>
  <c r="CX65" i="1"/>
  <c r="CX63" i="1" s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H65" i="1"/>
  <c r="Z65" i="1"/>
  <c r="X65" i="1"/>
  <c r="V65" i="1"/>
  <c r="T65" i="1"/>
  <c r="R65" i="1"/>
  <c r="P65" i="1"/>
  <c r="DE64" i="1"/>
  <c r="CZ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H64" i="1"/>
  <c r="Z64" i="1"/>
  <c r="X64" i="1"/>
  <c r="V64" i="1"/>
  <c r="T64" i="1"/>
  <c r="R64" i="1"/>
  <c r="P64" i="1"/>
  <c r="DD63" i="1"/>
  <c r="DC63" i="1"/>
  <c r="DB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J63" i="1"/>
  <c r="AI63" i="1"/>
  <c r="AG63" i="1"/>
  <c r="AF63" i="1"/>
  <c r="AE63" i="1"/>
  <c r="AD63" i="1"/>
  <c r="AC63" i="1"/>
  <c r="AB63" i="1"/>
  <c r="AA63" i="1"/>
  <c r="Y63" i="1"/>
  <c r="W63" i="1"/>
  <c r="U63" i="1"/>
  <c r="S63" i="1"/>
  <c r="Q63" i="1"/>
  <c r="O63" i="1"/>
  <c r="DE62" i="1"/>
  <c r="CZ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H62" i="1"/>
  <c r="Z62" i="1"/>
  <c r="X62" i="1"/>
  <c r="V62" i="1"/>
  <c r="T62" i="1"/>
  <c r="R62" i="1"/>
  <c r="P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AD60" i="1"/>
  <c r="AD59" i="1" s="1"/>
  <c r="Z60" i="1"/>
  <c r="X60" i="1"/>
  <c r="V60" i="1"/>
  <c r="T60" i="1"/>
  <c r="R60" i="1"/>
  <c r="P60" i="1"/>
  <c r="DD59" i="1"/>
  <c r="DC59" i="1"/>
  <c r="DB59" i="1"/>
  <c r="DA59" i="1"/>
  <c r="CY59" i="1"/>
  <c r="CX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J59" i="1"/>
  <c r="AI59" i="1"/>
  <c r="AG59" i="1"/>
  <c r="AF59" i="1"/>
  <c r="AE59" i="1"/>
  <c r="AC59" i="1"/>
  <c r="AB59" i="1"/>
  <c r="AA59" i="1"/>
  <c r="Y59" i="1"/>
  <c r="W59" i="1"/>
  <c r="U59" i="1"/>
  <c r="S59" i="1"/>
  <c r="Q59" i="1"/>
  <c r="O59" i="1"/>
  <c r="DE58" i="1"/>
  <c r="CZ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H58" i="1"/>
  <c r="AF58" i="1"/>
  <c r="Z58" i="1"/>
  <c r="X58" i="1"/>
  <c r="V58" i="1"/>
  <c r="T58" i="1"/>
  <c r="R58" i="1"/>
  <c r="P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AD54" i="1"/>
  <c r="AD50" i="1" s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D50" i="1"/>
  <c r="DC50" i="1"/>
  <c r="DB50" i="1"/>
  <c r="DA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J50" i="1"/>
  <c r="AI50" i="1"/>
  <c r="AG50" i="1"/>
  <c r="AE50" i="1"/>
  <c r="AC50" i="1"/>
  <c r="AB50" i="1"/>
  <c r="AA50" i="1"/>
  <c r="Y50" i="1"/>
  <c r="W50" i="1"/>
  <c r="U50" i="1"/>
  <c r="S50" i="1"/>
  <c r="Q50" i="1"/>
  <c r="O50" i="1"/>
  <c r="DE49" i="1"/>
  <c r="CZ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Z49" i="1"/>
  <c r="X49" i="1"/>
  <c r="V49" i="1"/>
  <c r="T49" i="1"/>
  <c r="R49" i="1"/>
  <c r="P49" i="1"/>
  <c r="DE48" i="1"/>
  <c r="CZ48" i="1"/>
  <c r="CV48" i="1"/>
  <c r="CT48" i="1"/>
  <c r="CT47" i="1" s="1"/>
  <c r="CR48" i="1"/>
  <c r="CP48" i="1"/>
  <c r="CP47" i="1" s="1"/>
  <c r="CN48" i="1"/>
  <c r="CL48" i="1"/>
  <c r="CL47" i="1" s="1"/>
  <c r="CJ48" i="1"/>
  <c r="CH48" i="1"/>
  <c r="CH47" i="1" s="1"/>
  <c r="CF48" i="1"/>
  <c r="CF47" i="1" s="1"/>
  <c r="CD48" i="1"/>
  <c r="CB48" i="1"/>
  <c r="BZ48" i="1"/>
  <c r="BX48" i="1"/>
  <c r="BV48" i="1"/>
  <c r="BT48" i="1"/>
  <c r="BR48" i="1"/>
  <c r="BR47" i="1" s="1"/>
  <c r="BP48" i="1"/>
  <c r="BN48" i="1"/>
  <c r="BL48" i="1"/>
  <c r="BJ48" i="1"/>
  <c r="BJ47" i="1" s="1"/>
  <c r="BH48" i="1"/>
  <c r="BF48" i="1"/>
  <c r="BF47" i="1" s="1"/>
  <c r="BD48" i="1"/>
  <c r="BB48" i="1"/>
  <c r="BB47" i="1" s="1"/>
  <c r="AZ48" i="1"/>
  <c r="AZ47" i="1" s="1"/>
  <c r="AX48" i="1"/>
  <c r="AV48" i="1"/>
  <c r="AT48" i="1"/>
  <c r="AR48" i="1"/>
  <c r="AP48" i="1"/>
  <c r="AN48" i="1"/>
  <c r="AL48" i="1"/>
  <c r="AL47" i="1" s="1"/>
  <c r="Z48" i="1"/>
  <c r="Z47" i="1" s="1"/>
  <c r="X48" i="1"/>
  <c r="V48" i="1"/>
  <c r="T48" i="1"/>
  <c r="R48" i="1"/>
  <c r="P48" i="1"/>
  <c r="DD47" i="1"/>
  <c r="DC47" i="1"/>
  <c r="DB47" i="1"/>
  <c r="DA47" i="1"/>
  <c r="CY47" i="1"/>
  <c r="CX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Y47" i="1"/>
  <c r="W47" i="1"/>
  <c r="U47" i="1"/>
  <c r="S47" i="1"/>
  <c r="Q47" i="1"/>
  <c r="O47" i="1"/>
  <c r="DE46" i="1"/>
  <c r="CZ46" i="1"/>
  <c r="CZ45" i="1" s="1"/>
  <c r="CV46" i="1"/>
  <c r="CV45" i="1" s="1"/>
  <c r="CT46" i="1"/>
  <c r="CT45" i="1" s="1"/>
  <c r="CR46" i="1"/>
  <c r="CR45" i="1" s="1"/>
  <c r="CP46" i="1"/>
  <c r="CP45" i="1" s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Z46" i="1"/>
  <c r="Z45" i="1" s="1"/>
  <c r="X46" i="1"/>
  <c r="X45" i="1" s="1"/>
  <c r="V46" i="1"/>
  <c r="V45" i="1" s="1"/>
  <c r="T46" i="1"/>
  <c r="T45" i="1" s="1"/>
  <c r="R46" i="1"/>
  <c r="R45" i="1" s="1"/>
  <c r="P46" i="1"/>
  <c r="DD45" i="1"/>
  <c r="DC45" i="1"/>
  <c r="DB45" i="1"/>
  <c r="DA45" i="1"/>
  <c r="CY45" i="1"/>
  <c r="CX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J45" i="1"/>
  <c r="AI45" i="1"/>
  <c r="AH45" i="1"/>
  <c r="AG45" i="1"/>
  <c r="AF45" i="1"/>
  <c r="AE45" i="1"/>
  <c r="AD45" i="1"/>
  <c r="AC45" i="1"/>
  <c r="AB45" i="1"/>
  <c r="AA45" i="1"/>
  <c r="Y45" i="1"/>
  <c r="W45" i="1"/>
  <c r="U45" i="1"/>
  <c r="S45" i="1"/>
  <c r="Q45" i="1"/>
  <c r="O45" i="1"/>
  <c r="DE44" i="1"/>
  <c r="CZ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Z44" i="1"/>
  <c r="X44" i="1"/>
  <c r="V44" i="1"/>
  <c r="T44" i="1"/>
  <c r="R44" i="1"/>
  <c r="P44" i="1"/>
  <c r="DE43" i="1"/>
  <c r="CZ43" i="1"/>
  <c r="CZ42" i="1" s="1"/>
  <c r="CV43" i="1"/>
  <c r="CV42" i="1" s="1"/>
  <c r="CT43" i="1"/>
  <c r="CR43" i="1"/>
  <c r="CP43" i="1"/>
  <c r="CP42" i="1" s="1"/>
  <c r="CN43" i="1"/>
  <c r="CN42" i="1" s="1"/>
  <c r="CL43" i="1"/>
  <c r="CJ43" i="1"/>
  <c r="CJ42" i="1" s="1"/>
  <c r="CH43" i="1"/>
  <c r="CH42" i="1" s="1"/>
  <c r="CF43" i="1"/>
  <c r="CF42" i="1" s="1"/>
  <c r="CD43" i="1"/>
  <c r="CB43" i="1"/>
  <c r="BZ43" i="1"/>
  <c r="BZ42" i="1" s="1"/>
  <c r="BX43" i="1"/>
  <c r="BX42" i="1" s="1"/>
  <c r="BV43" i="1"/>
  <c r="BT43" i="1"/>
  <c r="BR43" i="1"/>
  <c r="BR42" i="1" s="1"/>
  <c r="BP43" i="1"/>
  <c r="BP42" i="1" s="1"/>
  <c r="BN43" i="1"/>
  <c r="BL43" i="1"/>
  <c r="BJ43" i="1"/>
  <c r="BJ42" i="1" s="1"/>
  <c r="BH43" i="1"/>
  <c r="BH42" i="1" s="1"/>
  <c r="BF43" i="1"/>
  <c r="BD43" i="1"/>
  <c r="BD42" i="1" s="1"/>
  <c r="BB43" i="1"/>
  <c r="BB42" i="1" s="1"/>
  <c r="AZ43" i="1"/>
  <c r="AZ42" i="1" s="1"/>
  <c r="AX43" i="1"/>
  <c r="AV43" i="1"/>
  <c r="AT43" i="1"/>
  <c r="AT42" i="1" s="1"/>
  <c r="AR43" i="1"/>
  <c r="AR42" i="1" s="1"/>
  <c r="AP43" i="1"/>
  <c r="AN43" i="1"/>
  <c r="AN42" i="1" s="1"/>
  <c r="AL43" i="1"/>
  <c r="AL42" i="1" s="1"/>
  <c r="Z43" i="1"/>
  <c r="X43" i="1"/>
  <c r="V43" i="1"/>
  <c r="T43" i="1"/>
  <c r="T42" i="1" s="1"/>
  <c r="R43" i="1"/>
  <c r="P43" i="1"/>
  <c r="DD42" i="1"/>
  <c r="DC42" i="1"/>
  <c r="DB42" i="1"/>
  <c r="DA42" i="1"/>
  <c r="CY42" i="1"/>
  <c r="CX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J42" i="1"/>
  <c r="AI42" i="1"/>
  <c r="AH42" i="1"/>
  <c r="AG42" i="1"/>
  <c r="AF42" i="1"/>
  <c r="AE42" i="1"/>
  <c r="AD42" i="1"/>
  <c r="AC42" i="1"/>
  <c r="AB42" i="1"/>
  <c r="AA42" i="1"/>
  <c r="Y42" i="1"/>
  <c r="W42" i="1"/>
  <c r="U42" i="1"/>
  <c r="S42" i="1"/>
  <c r="Q42" i="1"/>
  <c r="O42" i="1"/>
  <c r="DE41" i="1"/>
  <c r="AH41" i="1"/>
  <c r="V41" i="1"/>
  <c r="T41" i="1"/>
  <c r="DE40" i="1"/>
  <c r="AH40" i="1"/>
  <c r="V40" i="1"/>
  <c r="T40" i="1"/>
  <c r="DE39" i="1"/>
  <c r="CZ39" i="1"/>
  <c r="CV39" i="1"/>
  <c r="CT39" i="1"/>
  <c r="CT38" i="1" s="1"/>
  <c r="CR39" i="1"/>
  <c r="CP39" i="1"/>
  <c r="CP38" i="1" s="1"/>
  <c r="CN39" i="1"/>
  <c r="CL39" i="1"/>
  <c r="CL38" i="1" s="1"/>
  <c r="CJ39" i="1"/>
  <c r="CH39" i="1"/>
  <c r="CH38" i="1" s="1"/>
  <c r="CF39" i="1"/>
  <c r="CD39" i="1"/>
  <c r="CD38" i="1" s="1"/>
  <c r="CB39" i="1"/>
  <c r="BZ39" i="1"/>
  <c r="BZ38" i="1" s="1"/>
  <c r="BX39" i="1"/>
  <c r="BV39" i="1"/>
  <c r="BV38" i="1" s="1"/>
  <c r="BT39" i="1"/>
  <c r="BR39" i="1"/>
  <c r="BR38" i="1" s="1"/>
  <c r="BP39" i="1"/>
  <c r="BN39" i="1"/>
  <c r="BN38" i="1" s="1"/>
  <c r="BL39" i="1"/>
  <c r="BJ39" i="1"/>
  <c r="BJ38" i="1" s="1"/>
  <c r="BH39" i="1"/>
  <c r="BF39" i="1"/>
  <c r="BF38" i="1" s="1"/>
  <c r="BD39" i="1"/>
  <c r="BB39" i="1"/>
  <c r="BB38" i="1" s="1"/>
  <c r="AZ39" i="1"/>
  <c r="AX39" i="1"/>
  <c r="AX38" i="1" s="1"/>
  <c r="AV39" i="1"/>
  <c r="AT39" i="1"/>
  <c r="AT38" i="1" s="1"/>
  <c r="AR39" i="1"/>
  <c r="AP39" i="1"/>
  <c r="AP38" i="1" s="1"/>
  <c r="AN39" i="1"/>
  <c r="AL39" i="1"/>
  <c r="AL38" i="1" s="1"/>
  <c r="Z39" i="1"/>
  <c r="X39" i="1"/>
  <c r="X38" i="1" s="1"/>
  <c r="V39" i="1"/>
  <c r="T39" i="1"/>
  <c r="R39" i="1"/>
  <c r="P39" i="1"/>
  <c r="P38" i="1" s="1"/>
  <c r="DD38" i="1"/>
  <c r="DC38" i="1"/>
  <c r="DB38" i="1"/>
  <c r="DA38" i="1"/>
  <c r="CY38" i="1"/>
  <c r="CX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J38" i="1"/>
  <c r="AI38" i="1"/>
  <c r="AH38" i="1"/>
  <c r="AG38" i="1"/>
  <c r="AF38" i="1"/>
  <c r="AE38" i="1"/>
  <c r="AD38" i="1"/>
  <c r="AC38" i="1"/>
  <c r="AB38" i="1"/>
  <c r="AA38" i="1"/>
  <c r="Y38" i="1"/>
  <c r="W38" i="1"/>
  <c r="U38" i="1"/>
  <c r="S38" i="1"/>
  <c r="Q38" i="1"/>
  <c r="O38" i="1"/>
  <c r="DE37" i="1"/>
  <c r="CZ37" i="1"/>
  <c r="CZ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Z37" i="1"/>
  <c r="Z36" i="1" s="1"/>
  <c r="X37" i="1"/>
  <c r="X36" i="1" s="1"/>
  <c r="V37" i="1"/>
  <c r="V36" i="1" s="1"/>
  <c r="T37" i="1"/>
  <c r="T36" i="1" s="1"/>
  <c r="R37" i="1"/>
  <c r="P37" i="1"/>
  <c r="P36" i="1" s="1"/>
  <c r="DD36" i="1"/>
  <c r="DC36" i="1"/>
  <c r="DB36" i="1"/>
  <c r="DA36" i="1"/>
  <c r="CY36" i="1"/>
  <c r="CX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J36" i="1"/>
  <c r="AI36" i="1"/>
  <c r="AH36" i="1"/>
  <c r="AG36" i="1"/>
  <c r="AF36" i="1"/>
  <c r="AE36" i="1"/>
  <c r="AD36" i="1"/>
  <c r="AC36" i="1"/>
  <c r="AB36" i="1"/>
  <c r="AA36" i="1"/>
  <c r="Y36" i="1"/>
  <c r="W36" i="1"/>
  <c r="U36" i="1"/>
  <c r="S36" i="1"/>
  <c r="Q36" i="1"/>
  <c r="O36" i="1"/>
  <c r="DE35" i="1"/>
  <c r="CT35" i="1"/>
  <c r="CR35" i="1"/>
  <c r="CP35" i="1"/>
  <c r="CN35" i="1"/>
  <c r="CJ35" i="1"/>
  <c r="CH35" i="1"/>
  <c r="CD35" i="1"/>
  <c r="BZ35" i="1"/>
  <c r="BX35" i="1"/>
  <c r="BL35" i="1"/>
  <c r="AL35" i="1"/>
  <c r="AF35" i="1"/>
  <c r="Z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D31" i="1"/>
  <c r="DC31" i="1"/>
  <c r="DB31" i="1"/>
  <c r="DA31" i="1"/>
  <c r="CZ31" i="1"/>
  <c r="CY31" i="1"/>
  <c r="CX31" i="1"/>
  <c r="CW31" i="1"/>
  <c r="CV31" i="1"/>
  <c r="CU31" i="1"/>
  <c r="CS31" i="1"/>
  <c r="CQ31" i="1"/>
  <c r="CO31" i="1"/>
  <c r="CM31" i="1"/>
  <c r="CL31" i="1"/>
  <c r="CK31" i="1"/>
  <c r="CI31" i="1"/>
  <c r="CG31" i="1"/>
  <c r="CF31" i="1"/>
  <c r="CE31" i="1"/>
  <c r="CC31" i="1"/>
  <c r="CB31" i="1"/>
  <c r="CA31" i="1"/>
  <c r="BY31" i="1"/>
  <c r="BW31" i="1"/>
  <c r="BV31" i="1"/>
  <c r="BU31" i="1"/>
  <c r="BT31" i="1"/>
  <c r="BS31" i="1"/>
  <c r="BR31" i="1"/>
  <c r="BQ31" i="1"/>
  <c r="BP31" i="1"/>
  <c r="BO31" i="1"/>
  <c r="BN31" i="1"/>
  <c r="BM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J31" i="1"/>
  <c r="AI31" i="1"/>
  <c r="AH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P31" i="1"/>
  <c r="O31" i="1"/>
  <c r="DE30" i="1"/>
  <c r="AJ30" i="1"/>
  <c r="AH30" i="1"/>
  <c r="V30" i="1"/>
  <c r="T30" i="1"/>
  <c r="P30" i="1"/>
  <c r="DE29" i="1"/>
  <c r="CZ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H29" i="1"/>
  <c r="Z29" i="1"/>
  <c r="X29" i="1"/>
  <c r="V29" i="1"/>
  <c r="T29" i="1"/>
  <c r="R29" i="1"/>
  <c r="P29" i="1"/>
  <c r="DE28" i="1"/>
  <c r="CZ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Z28" i="1"/>
  <c r="X28" i="1"/>
  <c r="V28" i="1"/>
  <c r="T28" i="1"/>
  <c r="R28" i="1"/>
  <c r="P28" i="1"/>
  <c r="DD27" i="1"/>
  <c r="DC27" i="1"/>
  <c r="DB27" i="1"/>
  <c r="DA27" i="1"/>
  <c r="CY27" i="1"/>
  <c r="CX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Y27" i="1"/>
  <c r="W27" i="1"/>
  <c r="U27" i="1"/>
  <c r="S27" i="1"/>
  <c r="Q27" i="1"/>
  <c r="O27" i="1"/>
  <c r="DE26" i="1"/>
  <c r="DE25" i="1" s="1"/>
  <c r="CZ26" i="1"/>
  <c r="CZ25" i="1" s="1"/>
  <c r="CV26" i="1"/>
  <c r="CV25" i="1" s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H26" i="1"/>
  <c r="AH25" i="1" s="1"/>
  <c r="AD26" i="1"/>
  <c r="AD25" i="1" s="1"/>
  <c r="Z26" i="1"/>
  <c r="Z25" i="1" s="1"/>
  <c r="X26" i="1"/>
  <c r="X25" i="1" s="1"/>
  <c r="V26" i="1"/>
  <c r="V25" i="1" s="1"/>
  <c r="T26" i="1"/>
  <c r="T25" i="1" s="1"/>
  <c r="R26" i="1"/>
  <c r="P26" i="1"/>
  <c r="P25" i="1" s="1"/>
  <c r="DD25" i="1"/>
  <c r="DC25" i="1"/>
  <c r="DB25" i="1"/>
  <c r="DA25" i="1"/>
  <c r="CY25" i="1"/>
  <c r="CX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J25" i="1"/>
  <c r="AI25" i="1"/>
  <c r="AG25" i="1"/>
  <c r="AF25" i="1"/>
  <c r="AE25" i="1"/>
  <c r="AC25" i="1"/>
  <c r="AB25" i="1"/>
  <c r="AA25" i="1"/>
  <c r="Y25" i="1"/>
  <c r="W25" i="1"/>
  <c r="U25" i="1"/>
  <c r="S25" i="1"/>
  <c r="Q25" i="1"/>
  <c r="O25" i="1"/>
  <c r="DE24" i="1"/>
  <c r="CZ24" i="1"/>
  <c r="CZ23" i="1" s="1"/>
  <c r="CV24" i="1"/>
  <c r="CV23" i="1" s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T23" i="1" s="1"/>
  <c r="R24" i="1"/>
  <c r="R23" i="1" s="1"/>
  <c r="P24" i="1"/>
  <c r="P23" i="1" s="1"/>
  <c r="DE23" i="1"/>
  <c r="DD23" i="1"/>
  <c r="DC23" i="1"/>
  <c r="DB23" i="1"/>
  <c r="DA23" i="1"/>
  <c r="CY23" i="1"/>
  <c r="CX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Q23" i="1"/>
  <c r="O23" i="1"/>
  <c r="DE22" i="1"/>
  <c r="DD22" i="1"/>
  <c r="CV22" i="1"/>
  <c r="BF22" i="1"/>
  <c r="Z22" i="1"/>
  <c r="X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CD18" i="1"/>
  <c r="BL18" i="1"/>
  <c r="BF18" i="1"/>
  <c r="BD18" i="1"/>
  <c r="AP18" i="1"/>
  <c r="Z18" i="1"/>
  <c r="DE17" i="1"/>
  <c r="CD17" i="1"/>
  <c r="BZ17" i="1"/>
  <c r="BL17" i="1"/>
  <c r="BF17" i="1"/>
  <c r="BD17" i="1"/>
  <c r="AP17" i="1"/>
  <c r="AH17" i="1"/>
  <c r="Z17" i="1"/>
  <c r="DE16" i="1"/>
  <c r="CZ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H16" i="1"/>
  <c r="Z16" i="1"/>
  <c r="X16" i="1"/>
  <c r="V16" i="1"/>
  <c r="T16" i="1"/>
  <c r="R16" i="1"/>
  <c r="P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Z13" i="1"/>
  <c r="X13" i="1"/>
  <c r="V13" i="1"/>
  <c r="T13" i="1"/>
  <c r="R13" i="1"/>
  <c r="P13" i="1"/>
  <c r="DC12" i="1"/>
  <c r="DB12" i="1"/>
  <c r="DA12" i="1"/>
  <c r="CY12" i="1"/>
  <c r="CX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J12" i="1"/>
  <c r="AI12" i="1"/>
  <c r="AG12" i="1"/>
  <c r="AF12" i="1"/>
  <c r="AE12" i="1"/>
  <c r="AD12" i="1"/>
  <c r="AC12" i="1"/>
  <c r="AB12" i="1"/>
  <c r="AA12" i="1"/>
  <c r="Y12" i="1"/>
  <c r="W12" i="1"/>
  <c r="U12" i="1"/>
  <c r="S12" i="1"/>
  <c r="Q12" i="1"/>
  <c r="O12" i="1"/>
  <c r="T75" i="1" l="1"/>
  <c r="P139" i="1"/>
  <c r="R139" i="1"/>
  <c r="Z139" i="1"/>
  <c r="AN139" i="1"/>
  <c r="AV139" i="1"/>
  <c r="BD139" i="1"/>
  <c r="BL139" i="1"/>
  <c r="BT139" i="1"/>
  <c r="CB139" i="1"/>
  <c r="CJ139" i="1"/>
  <c r="CR139" i="1"/>
  <c r="CR80" i="1"/>
  <c r="AR75" i="1"/>
  <c r="AZ75" i="1"/>
  <c r="BH75" i="1"/>
  <c r="BX75" i="1"/>
  <c r="T139" i="1"/>
  <c r="AH50" i="1"/>
  <c r="CF179" i="1"/>
  <c r="BD206" i="1"/>
  <c r="P167" i="1"/>
  <c r="X167" i="1"/>
  <c r="DE197" i="1"/>
  <c r="CZ197" i="1"/>
  <c r="R12" i="1"/>
  <c r="CE234" i="1"/>
  <c r="P59" i="1"/>
  <c r="AP139" i="1"/>
  <c r="BF139" i="1"/>
  <c r="BV139" i="1"/>
  <c r="CL139" i="1"/>
  <c r="BB139" i="1"/>
  <c r="CH139" i="1"/>
  <c r="AT167" i="1"/>
  <c r="CB197" i="1"/>
  <c r="AL201" i="1"/>
  <c r="BB201" i="1"/>
  <c r="BJ201" i="1"/>
  <c r="BR201" i="1"/>
  <c r="CH201" i="1"/>
  <c r="CP201" i="1"/>
  <c r="CZ201" i="1"/>
  <c r="BP201" i="1"/>
  <c r="CV201" i="1"/>
  <c r="R201" i="1"/>
  <c r="AX201" i="1"/>
  <c r="X206" i="1"/>
  <c r="AN206" i="1"/>
  <c r="Y234" i="1"/>
  <c r="AI234" i="1"/>
  <c r="AO234" i="1"/>
  <c r="BE234" i="1"/>
  <c r="BU234" i="1"/>
  <c r="CY234" i="1"/>
  <c r="AL50" i="1"/>
  <c r="T63" i="1"/>
  <c r="BP66" i="1"/>
  <c r="BX66" i="1"/>
  <c r="CF66" i="1"/>
  <c r="CN66" i="1"/>
  <c r="CV66" i="1"/>
  <c r="AF50" i="1"/>
  <c r="AV59" i="1"/>
  <c r="BL59" i="1"/>
  <c r="CB59" i="1"/>
  <c r="CZ59" i="1"/>
  <c r="P63" i="1"/>
  <c r="X63" i="1"/>
  <c r="AN63" i="1"/>
  <c r="AV63" i="1"/>
  <c r="BL63" i="1"/>
  <c r="CB63" i="1"/>
  <c r="CR63" i="1"/>
  <c r="P70" i="1"/>
  <c r="CP31" i="1"/>
  <c r="AF80" i="1"/>
  <c r="P179" i="1"/>
  <c r="CJ179" i="1"/>
  <c r="V186" i="1"/>
  <c r="AN186" i="1"/>
  <c r="AV186" i="1"/>
  <c r="BD186" i="1"/>
  <c r="BL186" i="1"/>
  <c r="BT186" i="1"/>
  <c r="CB186" i="1"/>
  <c r="CJ186" i="1"/>
  <c r="CR186" i="1"/>
  <c r="X197" i="1"/>
  <c r="AN197" i="1"/>
  <c r="BL197" i="1"/>
  <c r="CR197" i="1"/>
  <c r="T206" i="1"/>
  <c r="AZ206" i="1"/>
  <c r="BX206" i="1"/>
  <c r="CN206" i="1"/>
  <c r="CV206" i="1"/>
  <c r="AK234" i="1"/>
  <c r="AT12" i="1"/>
  <c r="BJ12" i="1"/>
  <c r="AL31" i="1"/>
  <c r="CD31" i="1"/>
  <c r="P75" i="1"/>
  <c r="AL75" i="1"/>
  <c r="AT75" i="1"/>
  <c r="BB75" i="1"/>
  <c r="BJ75" i="1"/>
  <c r="BR75" i="1"/>
  <c r="BZ75" i="1"/>
  <c r="CH75" i="1"/>
  <c r="CP75" i="1"/>
  <c r="P80" i="1"/>
  <c r="AH139" i="1"/>
  <c r="BH63" i="1"/>
  <c r="CN63" i="1"/>
  <c r="AN75" i="1"/>
  <c r="CH167" i="1"/>
  <c r="BR179" i="1"/>
  <c r="AF179" i="1"/>
  <c r="BT197" i="1"/>
  <c r="T201" i="1"/>
  <c r="AP201" i="1"/>
  <c r="BV201" i="1"/>
  <c r="CD201" i="1"/>
  <c r="P201" i="1"/>
  <c r="X201" i="1"/>
  <c r="BV27" i="1"/>
  <c r="AR80" i="1"/>
  <c r="AZ80" i="1"/>
  <c r="BH80" i="1"/>
  <c r="BP80" i="1"/>
  <c r="BX80" i="1"/>
  <c r="CF80" i="1"/>
  <c r="CN80" i="1"/>
  <c r="CV80" i="1"/>
  <c r="AN167" i="1"/>
  <c r="AV167" i="1"/>
  <c r="BD167" i="1"/>
  <c r="BL167" i="1"/>
  <c r="BT167" i="1"/>
  <c r="CB167" i="1"/>
  <c r="CJ167" i="1"/>
  <c r="CR167" i="1"/>
  <c r="AL167" i="1"/>
  <c r="BZ167" i="1"/>
  <c r="CZ167" i="1"/>
  <c r="AP172" i="1"/>
  <c r="BF172" i="1"/>
  <c r="BV172" i="1"/>
  <c r="CL172" i="1"/>
  <c r="P172" i="1"/>
  <c r="X172" i="1"/>
  <c r="AN172" i="1"/>
  <c r="AV172" i="1"/>
  <c r="BD172" i="1"/>
  <c r="BL172" i="1"/>
  <c r="BT172" i="1"/>
  <c r="CB172" i="1"/>
  <c r="CJ172" i="1"/>
  <c r="AL186" i="1"/>
  <c r="CH186" i="1"/>
  <c r="AH201" i="1"/>
  <c r="T38" i="1"/>
  <c r="AV66" i="1"/>
  <c r="CB66" i="1"/>
  <c r="CR66" i="1"/>
  <c r="R70" i="1"/>
  <c r="Z70" i="1"/>
  <c r="BP75" i="1"/>
  <c r="CF75" i="1"/>
  <c r="CN75" i="1"/>
  <c r="CV75" i="1"/>
  <c r="AL139" i="1"/>
  <c r="BR139" i="1"/>
  <c r="V201" i="1"/>
  <c r="AR201" i="1"/>
  <c r="AZ201" i="1"/>
  <c r="BH201" i="1"/>
  <c r="BX201" i="1"/>
  <c r="CF201" i="1"/>
  <c r="CN201" i="1"/>
  <c r="Z201" i="1"/>
  <c r="BF201" i="1"/>
  <c r="BN201" i="1"/>
  <c r="CL201" i="1"/>
  <c r="CT201" i="1"/>
  <c r="CZ206" i="1"/>
  <c r="AR206" i="1"/>
  <c r="BH206" i="1"/>
  <c r="BP206" i="1"/>
  <c r="CF206" i="1"/>
  <c r="BB27" i="1"/>
  <c r="BZ31" i="1"/>
  <c r="CN31" i="1"/>
  <c r="CZ75" i="1"/>
  <c r="CT27" i="1"/>
  <c r="CT31" i="1"/>
  <c r="CT132" i="1"/>
  <c r="P197" i="1"/>
  <c r="AV197" i="1"/>
  <c r="BD197" i="1"/>
  <c r="CJ197" i="1"/>
  <c r="AT201" i="1"/>
  <c r="BZ201" i="1"/>
  <c r="AP206" i="1"/>
  <c r="AX206" i="1"/>
  <c r="BF206" i="1"/>
  <c r="BN206" i="1"/>
  <c r="BV206" i="1"/>
  <c r="CD206" i="1"/>
  <c r="CJ206" i="1"/>
  <c r="CR172" i="1"/>
  <c r="V27" i="1"/>
  <c r="AL27" i="1"/>
  <c r="AT27" i="1"/>
  <c r="BJ27" i="1"/>
  <c r="BR27" i="1"/>
  <c r="BZ27" i="1"/>
  <c r="CH27" i="1"/>
  <c r="CP27" i="1"/>
  <c r="CZ27" i="1"/>
  <c r="CH31" i="1"/>
  <c r="AX50" i="1"/>
  <c r="BN50" i="1"/>
  <c r="CD50" i="1"/>
  <c r="CT50" i="1"/>
  <c r="CL12" i="1"/>
  <c r="R27" i="1"/>
  <c r="Z27" i="1"/>
  <c r="AP27" i="1"/>
  <c r="AX27" i="1"/>
  <c r="BF27" i="1"/>
  <c r="BN27" i="1"/>
  <c r="CD27" i="1"/>
  <c r="CL27" i="1"/>
  <c r="P27" i="1"/>
  <c r="X27" i="1"/>
  <c r="AN27" i="1"/>
  <c r="AV27" i="1"/>
  <c r="BD27" i="1"/>
  <c r="BL27" i="1"/>
  <c r="BT27" i="1"/>
  <c r="CB27" i="1"/>
  <c r="CJ27" i="1"/>
  <c r="CR27" i="1"/>
  <c r="P50" i="1"/>
  <c r="X50" i="1"/>
  <c r="AN50" i="1"/>
  <c r="AV50" i="1"/>
  <c r="BD50" i="1"/>
  <c r="BL50" i="1"/>
  <c r="BT50" i="1"/>
  <c r="CB50" i="1"/>
  <c r="CJ50" i="1"/>
  <c r="CR50" i="1"/>
  <c r="BB50" i="1"/>
  <c r="BR50" i="1"/>
  <c r="CH50" i="1"/>
  <c r="Z66" i="1"/>
  <c r="AP66" i="1"/>
  <c r="AX66" i="1"/>
  <c r="BF66" i="1"/>
  <c r="BL67" i="1"/>
  <c r="DE67" i="1"/>
  <c r="AN66" i="1"/>
  <c r="BD66" i="1"/>
  <c r="T70" i="1"/>
  <c r="AB139" i="1"/>
  <c r="AX139" i="1"/>
  <c r="BN139" i="1"/>
  <c r="CD139" i="1"/>
  <c r="CT139" i="1"/>
  <c r="X139" i="1"/>
  <c r="AT139" i="1"/>
  <c r="BJ139" i="1"/>
  <c r="BZ139" i="1"/>
  <c r="CP139" i="1"/>
  <c r="CZ139" i="1"/>
  <c r="BB167" i="1"/>
  <c r="BR167" i="1"/>
  <c r="AX217" i="1"/>
  <c r="DF230" i="1"/>
  <c r="T66" i="1"/>
  <c r="DF79" i="1"/>
  <c r="BD179" i="1"/>
  <c r="AN201" i="1"/>
  <c r="AV201" i="1"/>
  <c r="BD201" i="1"/>
  <c r="BL201" i="1"/>
  <c r="BT201" i="1"/>
  <c r="CB201" i="1"/>
  <c r="CJ201" i="1"/>
  <c r="CR201" i="1"/>
  <c r="DE201" i="1"/>
  <c r="Z206" i="1"/>
  <c r="DF211" i="1"/>
  <c r="AZ66" i="1"/>
  <c r="Z132" i="1"/>
  <c r="T197" i="1"/>
  <c r="AF197" i="1"/>
  <c r="AR197" i="1"/>
  <c r="AZ197" i="1"/>
  <c r="BH197" i="1"/>
  <c r="BP197" i="1"/>
  <c r="BX197" i="1"/>
  <c r="CF197" i="1"/>
  <c r="CN197" i="1"/>
  <c r="CV197" i="1"/>
  <c r="AH206" i="1"/>
  <c r="V12" i="1"/>
  <c r="Q234" i="1"/>
  <c r="W234" i="1"/>
  <c r="AC234" i="1"/>
  <c r="AG234" i="1"/>
  <c r="AM234" i="1"/>
  <c r="BA234" i="1"/>
  <c r="BQ234" i="1"/>
  <c r="Z31" i="1"/>
  <c r="BX31" i="1"/>
  <c r="CJ31" i="1"/>
  <c r="BT42" i="1"/>
  <c r="BN47" i="1"/>
  <c r="AV70" i="1"/>
  <c r="DF52" i="1"/>
  <c r="Z50" i="1"/>
  <c r="DF58" i="1"/>
  <c r="AR59" i="1"/>
  <c r="BH59" i="1"/>
  <c r="BP59" i="1"/>
  <c r="CF59" i="1"/>
  <c r="CN59" i="1"/>
  <c r="CV59" i="1"/>
  <c r="DE63" i="1"/>
  <c r="Z75" i="1"/>
  <c r="AV75" i="1"/>
  <c r="BD75" i="1"/>
  <c r="BL75" i="1"/>
  <c r="BT75" i="1"/>
  <c r="CB75" i="1"/>
  <c r="CJ75" i="1"/>
  <c r="CR75" i="1"/>
  <c r="DE75" i="1"/>
  <c r="AX132" i="1"/>
  <c r="BN132" i="1"/>
  <c r="CD132" i="1"/>
  <c r="V139" i="1"/>
  <c r="AR139" i="1"/>
  <c r="AZ139" i="1"/>
  <c r="BH139" i="1"/>
  <c r="BP139" i="1"/>
  <c r="BX139" i="1"/>
  <c r="CF139" i="1"/>
  <c r="CN139" i="1"/>
  <c r="CV139" i="1"/>
  <c r="DF147" i="1"/>
  <c r="BH150" i="1"/>
  <c r="CV150" i="1"/>
  <c r="AV157" i="1"/>
  <c r="BL157" i="1"/>
  <c r="CB157" i="1"/>
  <c r="CR157" i="1"/>
  <c r="V172" i="1"/>
  <c r="AL172" i="1"/>
  <c r="AT172" i="1"/>
  <c r="BB172" i="1"/>
  <c r="BJ172" i="1"/>
  <c r="BR172" i="1"/>
  <c r="BZ172" i="1"/>
  <c r="CH172" i="1"/>
  <c r="CP172" i="1"/>
  <c r="CZ172" i="1"/>
  <c r="DF216" i="1"/>
  <c r="X70" i="1"/>
  <c r="CZ70" i="1"/>
  <c r="AD75" i="1"/>
  <c r="AP75" i="1"/>
  <c r="AX75" i="1"/>
  <c r="BF75" i="1"/>
  <c r="BN75" i="1"/>
  <c r="BV75" i="1"/>
  <c r="CD75" i="1"/>
  <c r="CL75" i="1"/>
  <c r="CT75" i="1"/>
  <c r="BB80" i="1"/>
  <c r="BJ80" i="1"/>
  <c r="BR80" i="1"/>
  <c r="BZ80" i="1"/>
  <c r="X157" i="1"/>
  <c r="AP157" i="1"/>
  <c r="AX157" i="1"/>
  <c r="BF157" i="1"/>
  <c r="BN157" i="1"/>
  <c r="BV157" i="1"/>
  <c r="CD157" i="1"/>
  <c r="CL157" i="1"/>
  <c r="CT157" i="1"/>
  <c r="DF169" i="1"/>
  <c r="Z167" i="1"/>
  <c r="AP167" i="1"/>
  <c r="AX167" i="1"/>
  <c r="BF167" i="1"/>
  <c r="BN167" i="1"/>
  <c r="BV167" i="1"/>
  <c r="CD167" i="1"/>
  <c r="Z179" i="1"/>
  <c r="AP179" i="1"/>
  <c r="AX179" i="1"/>
  <c r="Z186" i="1"/>
  <c r="AR186" i="1"/>
  <c r="AZ186" i="1"/>
  <c r="BH186" i="1"/>
  <c r="BP186" i="1"/>
  <c r="BX186" i="1"/>
  <c r="CF186" i="1"/>
  <c r="CN186" i="1"/>
  <c r="CV186" i="1"/>
  <c r="DF190" i="1"/>
  <c r="DF194" i="1"/>
  <c r="Z197" i="1"/>
  <c r="AP197" i="1"/>
  <c r="AX197" i="1"/>
  <c r="BF197" i="1"/>
  <c r="BN197" i="1"/>
  <c r="BV197" i="1"/>
  <c r="CD197" i="1"/>
  <c r="CL197" i="1"/>
  <c r="CT197" i="1"/>
  <c r="P206" i="1"/>
  <c r="AV206" i="1"/>
  <c r="BL206" i="1"/>
  <c r="CB206" i="1"/>
  <c r="CR206" i="1"/>
  <c r="BJ167" i="1"/>
  <c r="BB186" i="1"/>
  <c r="BR186" i="1"/>
  <c r="CA234" i="1"/>
  <c r="CO234" i="1"/>
  <c r="CW234" i="1"/>
  <c r="DB234" i="1"/>
  <c r="DF13" i="1"/>
  <c r="X12" i="1"/>
  <c r="AP12" i="1"/>
  <c r="AX12" i="1"/>
  <c r="BF12" i="1"/>
  <c r="BN12" i="1"/>
  <c r="BV12" i="1"/>
  <c r="CD12" i="1"/>
  <c r="CT12" i="1"/>
  <c r="AH12" i="1"/>
  <c r="AR12" i="1"/>
  <c r="AZ12" i="1"/>
  <c r="BH12" i="1"/>
  <c r="BP12" i="1"/>
  <c r="BX12" i="1"/>
  <c r="CF12" i="1"/>
  <c r="CN12" i="1"/>
  <c r="CV12" i="1"/>
  <c r="AL12" i="1"/>
  <c r="BB12" i="1"/>
  <c r="BR12" i="1"/>
  <c r="BZ12" i="1"/>
  <c r="CH12" i="1"/>
  <c r="CP12" i="1"/>
  <c r="DF18" i="1"/>
  <c r="DF21" i="1"/>
  <c r="DF22" i="1"/>
  <c r="DF32" i="1"/>
  <c r="S234" i="1"/>
  <c r="AA234" i="1"/>
  <c r="AE234" i="1"/>
  <c r="AU234" i="1"/>
  <c r="BI234" i="1"/>
  <c r="BO234" i="1"/>
  <c r="CK234" i="1"/>
  <c r="CQ234" i="1"/>
  <c r="AH27" i="1"/>
  <c r="AR27" i="1"/>
  <c r="AZ27" i="1"/>
  <c r="BH27" i="1"/>
  <c r="BP27" i="1"/>
  <c r="BX27" i="1"/>
  <c r="CF27" i="1"/>
  <c r="CN27" i="1"/>
  <c r="CV27" i="1"/>
  <c r="DE36" i="1"/>
  <c r="R38" i="1"/>
  <c r="V38" i="1"/>
  <c r="Z38" i="1"/>
  <c r="P42" i="1"/>
  <c r="X42" i="1"/>
  <c r="AP47" i="1"/>
  <c r="AX47" i="1"/>
  <c r="BV47" i="1"/>
  <c r="CD47" i="1"/>
  <c r="AT47" i="1"/>
  <c r="BZ47" i="1"/>
  <c r="V50" i="1"/>
  <c r="AT50" i="1"/>
  <c r="BJ50" i="1"/>
  <c r="BZ50" i="1"/>
  <c r="CP50" i="1"/>
  <c r="AR63" i="1"/>
  <c r="BX63" i="1"/>
  <c r="AR66" i="1"/>
  <c r="BH66" i="1"/>
  <c r="AL66" i="1"/>
  <c r="AT66" i="1"/>
  <c r="BB66" i="1"/>
  <c r="BJ66" i="1"/>
  <c r="CZ66" i="1"/>
  <c r="AV80" i="1"/>
  <c r="DF109" i="1"/>
  <c r="AS234" i="1"/>
  <c r="AY234" i="1"/>
  <c r="BK234" i="1"/>
  <c r="BY234" i="1"/>
  <c r="CG234" i="1"/>
  <c r="CU234" i="1"/>
  <c r="DA234" i="1"/>
  <c r="Z12" i="1"/>
  <c r="AN38" i="1"/>
  <c r="AR38" i="1"/>
  <c r="AV38" i="1"/>
  <c r="AZ38" i="1"/>
  <c r="BD38" i="1"/>
  <c r="BH38" i="1"/>
  <c r="BL38" i="1"/>
  <c r="BP38" i="1"/>
  <c r="BT38" i="1"/>
  <c r="BX38" i="1"/>
  <c r="CB38" i="1"/>
  <c r="CF38" i="1"/>
  <c r="CJ38" i="1"/>
  <c r="CN38" i="1"/>
  <c r="CR38" i="1"/>
  <c r="CV38" i="1"/>
  <c r="DF40" i="1"/>
  <c r="AP50" i="1"/>
  <c r="BF50" i="1"/>
  <c r="BV50" i="1"/>
  <c r="CL50" i="1"/>
  <c r="T59" i="1"/>
  <c r="AH59" i="1"/>
  <c r="AZ59" i="1"/>
  <c r="BX59" i="1"/>
  <c r="BL70" i="1"/>
  <c r="CB70" i="1"/>
  <c r="CR70" i="1"/>
  <c r="BD80" i="1"/>
  <c r="BL80" i="1"/>
  <c r="BT80" i="1"/>
  <c r="CB80" i="1"/>
  <c r="DF88" i="1"/>
  <c r="DF92" i="1"/>
  <c r="DF95" i="1"/>
  <c r="AJ80" i="1"/>
  <c r="DF96" i="1"/>
  <c r="DF99" i="1"/>
  <c r="DF107" i="1"/>
  <c r="AV42" i="1"/>
  <c r="BL42" i="1"/>
  <c r="CB42" i="1"/>
  <c r="CR42" i="1"/>
  <c r="V47" i="1"/>
  <c r="AN47" i="1"/>
  <c r="AV47" i="1"/>
  <c r="BD47" i="1"/>
  <c r="BL47" i="1"/>
  <c r="BT47" i="1"/>
  <c r="CB47" i="1"/>
  <c r="CJ47" i="1"/>
  <c r="CR47" i="1"/>
  <c r="R47" i="1"/>
  <c r="AR47" i="1"/>
  <c r="BH47" i="1"/>
  <c r="BP47" i="1"/>
  <c r="BX47" i="1"/>
  <c r="CN47" i="1"/>
  <c r="CV47" i="1"/>
  <c r="AN59" i="1"/>
  <c r="BD59" i="1"/>
  <c r="BT59" i="1"/>
  <c r="CJ59" i="1"/>
  <c r="CR59" i="1"/>
  <c r="BT66" i="1"/>
  <c r="CJ66" i="1"/>
  <c r="CZ80" i="1"/>
  <c r="P132" i="1"/>
  <c r="X132" i="1"/>
  <c r="AN132" i="1"/>
  <c r="AV132" i="1"/>
  <c r="BD132" i="1"/>
  <c r="BL132" i="1"/>
  <c r="BT132" i="1"/>
  <c r="CB132" i="1"/>
  <c r="CJ132" i="1"/>
  <c r="CR132" i="1"/>
  <c r="DF134" i="1"/>
  <c r="AP132" i="1"/>
  <c r="BF132" i="1"/>
  <c r="BV132" i="1"/>
  <c r="CL132" i="1"/>
  <c r="AL150" i="1"/>
  <c r="AT150" i="1"/>
  <c r="BB150" i="1"/>
  <c r="BJ150" i="1"/>
  <c r="BR150" i="1"/>
  <c r="BZ150" i="1"/>
  <c r="CH150" i="1"/>
  <c r="CP150" i="1"/>
  <c r="CZ150" i="1"/>
  <c r="V179" i="1"/>
  <c r="AL179" i="1"/>
  <c r="AT179" i="1"/>
  <c r="BB179" i="1"/>
  <c r="BJ179" i="1"/>
  <c r="BZ179" i="1"/>
  <c r="CH179" i="1"/>
  <c r="CP179" i="1"/>
  <c r="CZ179" i="1"/>
  <c r="X179" i="1"/>
  <c r="AH179" i="1"/>
  <c r="AR179" i="1"/>
  <c r="AZ179" i="1"/>
  <c r="BH179" i="1"/>
  <c r="BP179" i="1"/>
  <c r="BX179" i="1"/>
  <c r="CN179" i="1"/>
  <c r="CV179" i="1"/>
  <c r="T179" i="1"/>
  <c r="AN179" i="1"/>
  <c r="AV179" i="1"/>
  <c r="BL179" i="1"/>
  <c r="BT179" i="1"/>
  <c r="CB179" i="1"/>
  <c r="CR179" i="1"/>
  <c r="AH167" i="1"/>
  <c r="CN167" i="1"/>
  <c r="CV167" i="1"/>
  <c r="V167" i="1"/>
  <c r="DF175" i="1"/>
  <c r="Z172" i="1"/>
  <c r="AX172" i="1"/>
  <c r="BN172" i="1"/>
  <c r="CD172" i="1"/>
  <c r="CT172" i="1"/>
  <c r="T172" i="1"/>
  <c r="AH172" i="1"/>
  <c r="AR172" i="1"/>
  <c r="AZ172" i="1"/>
  <c r="BH172" i="1"/>
  <c r="BP172" i="1"/>
  <c r="BX172" i="1"/>
  <c r="CF172" i="1"/>
  <c r="CN172" i="1"/>
  <c r="CV172" i="1"/>
  <c r="DF204" i="1"/>
  <c r="AL132" i="1"/>
  <c r="BB132" i="1"/>
  <c r="BR132" i="1"/>
  <c r="CH132" i="1"/>
  <c r="DE161" i="1"/>
  <c r="DF162" i="1"/>
  <c r="DF161" i="1" s="1"/>
  <c r="R167" i="1"/>
  <c r="BF179" i="1"/>
  <c r="BN179" i="1"/>
  <c r="BV179" i="1"/>
  <c r="CD179" i="1"/>
  <c r="CL179" i="1"/>
  <c r="CT179" i="1"/>
  <c r="DE206" i="1"/>
  <c r="DF122" i="1"/>
  <c r="DF126" i="1"/>
  <c r="DF130" i="1"/>
  <c r="V132" i="1"/>
  <c r="AT132" i="1"/>
  <c r="BJ132" i="1"/>
  <c r="BZ132" i="1"/>
  <c r="CP132" i="1"/>
  <c r="DE150" i="1"/>
  <c r="Z150" i="1"/>
  <c r="V150" i="1"/>
  <c r="AN150" i="1"/>
  <c r="BD150" i="1"/>
  <c r="BT150" i="1"/>
  <c r="CJ150" i="1"/>
  <c r="DE155" i="1"/>
  <c r="AP186" i="1"/>
  <c r="BF186" i="1"/>
  <c r="BV186" i="1"/>
  <c r="CL186" i="1"/>
  <c r="DF232" i="1"/>
  <c r="O234" i="1"/>
  <c r="U234" i="1"/>
  <c r="AQ234" i="1"/>
  <c r="AW234" i="1"/>
  <c r="BG234" i="1"/>
  <c r="BM234" i="1"/>
  <c r="BW234" i="1"/>
  <c r="CC234" i="1"/>
  <c r="CM234" i="1"/>
  <c r="CS234" i="1"/>
  <c r="CX234" i="1"/>
  <c r="DC234" i="1"/>
  <c r="DF16" i="1"/>
  <c r="DF29" i="1"/>
  <c r="DF33" i="1"/>
  <c r="BC234" i="1"/>
  <c r="BS234" i="1"/>
  <c r="CI234" i="1"/>
  <c r="T12" i="1"/>
  <c r="CZ12" i="1"/>
  <c r="DF15" i="1"/>
  <c r="DF26" i="1"/>
  <c r="DF25" i="1" s="1"/>
  <c r="AJ27" i="1"/>
  <c r="DE27" i="1"/>
  <c r="DF28" i="1"/>
  <c r="BL31" i="1"/>
  <c r="CR31" i="1"/>
  <c r="AN12" i="1"/>
  <c r="AV12" i="1"/>
  <c r="BD12" i="1"/>
  <c r="BL12" i="1"/>
  <c r="BT12" i="1"/>
  <c r="CB12" i="1"/>
  <c r="CJ12" i="1"/>
  <c r="CR12" i="1"/>
  <c r="DF14" i="1"/>
  <c r="DF17" i="1"/>
  <c r="DF20" i="1"/>
  <c r="DD12" i="1"/>
  <c r="DD234" i="1" s="1"/>
  <c r="DF24" i="1"/>
  <c r="T27" i="1"/>
  <c r="DF34" i="1"/>
  <c r="DF35" i="1"/>
  <c r="DF37" i="1"/>
  <c r="V70" i="1"/>
  <c r="AD80" i="1"/>
  <c r="X80" i="1"/>
  <c r="AN80" i="1"/>
  <c r="CJ80" i="1"/>
  <c r="DF44" i="1"/>
  <c r="DF51" i="1"/>
  <c r="T50" i="1"/>
  <c r="AR50" i="1"/>
  <c r="AZ50" i="1"/>
  <c r="BH50" i="1"/>
  <c r="BP50" i="1"/>
  <c r="BX50" i="1"/>
  <c r="CF50" i="1"/>
  <c r="CN50" i="1"/>
  <c r="CV50" i="1"/>
  <c r="DF56" i="1"/>
  <c r="DF64" i="1"/>
  <c r="Z63" i="1"/>
  <c r="AP63" i="1"/>
  <c r="AX63" i="1"/>
  <c r="BF63" i="1"/>
  <c r="BN63" i="1"/>
  <c r="BV63" i="1"/>
  <c r="CD63" i="1"/>
  <c r="CL63" i="1"/>
  <c r="CT63" i="1"/>
  <c r="V66" i="1"/>
  <c r="DF72" i="1"/>
  <c r="DF76" i="1"/>
  <c r="DF77" i="1"/>
  <c r="T80" i="1"/>
  <c r="AL80" i="1"/>
  <c r="AT80" i="1"/>
  <c r="CH80" i="1"/>
  <c r="CP80" i="1"/>
  <c r="DF41" i="1"/>
  <c r="AP42" i="1"/>
  <c r="AX42" i="1"/>
  <c r="BF42" i="1"/>
  <c r="BN42" i="1"/>
  <c r="BV42" i="1"/>
  <c r="CD42" i="1"/>
  <c r="CL42" i="1"/>
  <c r="CT42" i="1"/>
  <c r="DF46" i="1"/>
  <c r="DF45" i="1" s="1"/>
  <c r="DE47" i="1"/>
  <c r="CZ50" i="1"/>
  <c r="DF54" i="1"/>
  <c r="DF55" i="1"/>
  <c r="DF60" i="1"/>
  <c r="X59" i="1"/>
  <c r="AL59" i="1"/>
  <c r="AT59" i="1"/>
  <c r="BB59" i="1"/>
  <c r="BJ59" i="1"/>
  <c r="BR59" i="1"/>
  <c r="BZ59" i="1"/>
  <c r="CH59" i="1"/>
  <c r="DF62" i="1"/>
  <c r="AH63" i="1"/>
  <c r="AZ63" i="1"/>
  <c r="BP63" i="1"/>
  <c r="CF63" i="1"/>
  <c r="CV63" i="1"/>
  <c r="V63" i="1"/>
  <c r="AL63" i="1"/>
  <c r="AT63" i="1"/>
  <c r="BB63" i="1"/>
  <c r="BJ63" i="1"/>
  <c r="BR63" i="1"/>
  <c r="BZ63" i="1"/>
  <c r="CH63" i="1"/>
  <c r="CP63" i="1"/>
  <c r="BR66" i="1"/>
  <c r="BZ66" i="1"/>
  <c r="CH66" i="1"/>
  <c r="CP66" i="1"/>
  <c r="CZ38" i="1"/>
  <c r="DE42" i="1"/>
  <c r="DF43" i="1"/>
  <c r="Z42" i="1"/>
  <c r="V42" i="1"/>
  <c r="T47" i="1"/>
  <c r="CZ47" i="1"/>
  <c r="DF49" i="1"/>
  <c r="X47" i="1"/>
  <c r="R50" i="1"/>
  <c r="DF53" i="1"/>
  <c r="DF57" i="1"/>
  <c r="DE59" i="1"/>
  <c r="DF61" i="1"/>
  <c r="BD63" i="1"/>
  <c r="BT63" i="1"/>
  <c r="CJ63" i="1"/>
  <c r="CZ63" i="1"/>
  <c r="BL66" i="1"/>
  <c r="DE66" i="1"/>
  <c r="DF68" i="1"/>
  <c r="AP70" i="1"/>
  <c r="AX70" i="1"/>
  <c r="BF70" i="1"/>
  <c r="BN70" i="1"/>
  <c r="BV70" i="1"/>
  <c r="CD70" i="1"/>
  <c r="CL70" i="1"/>
  <c r="CT70" i="1"/>
  <c r="AL70" i="1"/>
  <c r="AT70" i="1"/>
  <c r="BB70" i="1"/>
  <c r="BJ70" i="1"/>
  <c r="BR70" i="1"/>
  <c r="BZ70" i="1"/>
  <c r="CH70" i="1"/>
  <c r="CP70" i="1"/>
  <c r="DE167" i="1"/>
  <c r="DF78" i="1"/>
  <c r="V80" i="1"/>
  <c r="DF97" i="1"/>
  <c r="DF98" i="1"/>
  <c r="DF100" i="1"/>
  <c r="DF103" i="1"/>
  <c r="DF108" i="1"/>
  <c r="DF114" i="1"/>
  <c r="DF115" i="1"/>
  <c r="DF123" i="1"/>
  <c r="DF127" i="1"/>
  <c r="DE132" i="1"/>
  <c r="DF133" i="1"/>
  <c r="DF137" i="1"/>
  <c r="DF141" i="1"/>
  <c r="DF145" i="1"/>
  <c r="DF146" i="1"/>
  <c r="DF152" i="1"/>
  <c r="V75" i="1"/>
  <c r="AH75" i="1"/>
  <c r="AH80" i="1"/>
  <c r="DF89" i="1"/>
  <c r="DF93" i="1"/>
  <c r="DF105" i="1"/>
  <c r="DF113" i="1"/>
  <c r="DF120" i="1"/>
  <c r="DF124" i="1"/>
  <c r="DF128" i="1"/>
  <c r="R132" i="1"/>
  <c r="T132" i="1"/>
  <c r="AF132" i="1"/>
  <c r="AR132" i="1"/>
  <c r="AZ132" i="1"/>
  <c r="BH132" i="1"/>
  <c r="BP132" i="1"/>
  <c r="BX132" i="1"/>
  <c r="CF132" i="1"/>
  <c r="CN132" i="1"/>
  <c r="CV132" i="1"/>
  <c r="DF136" i="1"/>
  <c r="DE139" i="1"/>
  <c r="DF142" i="1"/>
  <c r="DF143" i="1"/>
  <c r="DF144" i="1"/>
  <c r="AP150" i="1"/>
  <c r="AX150" i="1"/>
  <c r="BF150" i="1"/>
  <c r="BN150" i="1"/>
  <c r="BV150" i="1"/>
  <c r="CD150" i="1"/>
  <c r="CL150" i="1"/>
  <c r="DF159" i="1"/>
  <c r="P157" i="1"/>
  <c r="AT186" i="1"/>
  <c r="BJ186" i="1"/>
  <c r="BZ186" i="1"/>
  <c r="CP186" i="1"/>
  <c r="AX186" i="1"/>
  <c r="BN186" i="1"/>
  <c r="CD186" i="1"/>
  <c r="CT186" i="1"/>
  <c r="DE80" i="1"/>
  <c r="DF82" i="1"/>
  <c r="DF86" i="1"/>
  <c r="DF87" i="1"/>
  <c r="DF90" i="1"/>
  <c r="DF91" i="1"/>
  <c r="DF94" i="1"/>
  <c r="DF101" i="1"/>
  <c r="DF102" i="1"/>
  <c r="DF104" i="1"/>
  <c r="DF106" i="1"/>
  <c r="DF110" i="1"/>
  <c r="DF112" i="1"/>
  <c r="DF121" i="1"/>
  <c r="DF125" i="1"/>
  <c r="DF129" i="1"/>
  <c r="CZ132" i="1"/>
  <c r="DF135" i="1"/>
  <c r="DF138" i="1"/>
  <c r="DF148" i="1"/>
  <c r="DF151" i="1"/>
  <c r="R172" i="1"/>
  <c r="DE186" i="1"/>
  <c r="DF188" i="1"/>
  <c r="R186" i="1"/>
  <c r="DF198" i="1"/>
  <c r="DF207" i="1"/>
  <c r="CL206" i="1"/>
  <c r="CT206" i="1"/>
  <c r="DF213" i="1"/>
  <c r="DF220" i="1"/>
  <c r="DF231" i="1"/>
  <c r="CT150" i="1"/>
  <c r="DF156" i="1"/>
  <c r="DF168" i="1"/>
  <c r="CL167" i="1"/>
  <c r="CT167" i="1"/>
  <c r="T167" i="1"/>
  <c r="AR167" i="1"/>
  <c r="AZ167" i="1"/>
  <c r="BH167" i="1"/>
  <c r="BP167" i="1"/>
  <c r="BX167" i="1"/>
  <c r="CF167" i="1"/>
  <c r="DF171" i="1"/>
  <c r="DE172" i="1"/>
  <c r="DF174" i="1"/>
  <c r="DF185" i="1"/>
  <c r="DF187" i="1"/>
  <c r="X186" i="1"/>
  <c r="DF192" i="1"/>
  <c r="V197" i="1"/>
  <c r="AL197" i="1"/>
  <c r="AT197" i="1"/>
  <c r="BB197" i="1"/>
  <c r="BJ197" i="1"/>
  <c r="BR197" i="1"/>
  <c r="BZ197" i="1"/>
  <c r="CH197" i="1"/>
  <c r="CP197" i="1"/>
  <c r="DF200" i="1"/>
  <c r="DF205" i="1"/>
  <c r="V206" i="1"/>
  <c r="AL206" i="1"/>
  <c r="AT206" i="1"/>
  <c r="BB206" i="1"/>
  <c r="BJ206" i="1"/>
  <c r="BR206" i="1"/>
  <c r="BZ206" i="1"/>
  <c r="CH206" i="1"/>
  <c r="CP206" i="1"/>
  <c r="DF209" i="1"/>
  <c r="DF214" i="1"/>
  <c r="DF215" i="1"/>
  <c r="DF218" i="1"/>
  <c r="V217" i="1"/>
  <c r="DF225" i="1"/>
  <c r="DF227" i="1"/>
  <c r="DF164" i="1"/>
  <c r="DF163" i="1" s="1"/>
  <c r="CP167" i="1"/>
  <c r="DF173" i="1"/>
  <c r="DF177" i="1"/>
  <c r="DF180" i="1"/>
  <c r="DF181" i="1"/>
  <c r="DF184" i="1"/>
  <c r="DF224" i="1"/>
  <c r="DF228" i="1"/>
  <c r="DF154" i="1"/>
  <c r="DF153" i="1" s="1"/>
  <c r="DF158" i="1"/>
  <c r="DF160" i="1"/>
  <c r="DF170" i="1"/>
  <c r="DF182" i="1"/>
  <c r="DF183" i="1"/>
  <c r="T186" i="1"/>
  <c r="CZ186" i="1"/>
  <c r="DF189" i="1"/>
  <c r="DF191" i="1"/>
  <c r="DF193" i="1"/>
  <c r="DF196" i="1"/>
  <c r="DF195" i="1" s="1"/>
  <c r="DF199" i="1"/>
  <c r="DF202" i="1"/>
  <c r="DF203" i="1"/>
  <c r="DF208" i="1"/>
  <c r="DF210" i="1"/>
  <c r="DF212" i="1"/>
  <c r="DF219" i="1"/>
  <c r="DF221" i="1"/>
  <c r="DF226" i="1"/>
  <c r="DF23" i="1"/>
  <c r="DF36" i="1"/>
  <c r="P12" i="1"/>
  <c r="AB234" i="1"/>
  <c r="AJ234" i="1"/>
  <c r="R25" i="1"/>
  <c r="AF31" i="1"/>
  <c r="R36" i="1"/>
  <c r="DE38" i="1"/>
  <c r="R42" i="1"/>
  <c r="P45" i="1"/>
  <c r="R59" i="1"/>
  <c r="Z59" i="1"/>
  <c r="R63" i="1"/>
  <c r="DE12" i="1"/>
  <c r="DE31" i="1"/>
  <c r="DE45" i="1"/>
  <c r="P47" i="1"/>
  <c r="DF48" i="1"/>
  <c r="DE50" i="1"/>
  <c r="AP59" i="1"/>
  <c r="AX59" i="1"/>
  <c r="BF59" i="1"/>
  <c r="BN59" i="1"/>
  <c r="BV59" i="1"/>
  <c r="CD59" i="1"/>
  <c r="CL59" i="1"/>
  <c r="CT59" i="1"/>
  <c r="V59" i="1"/>
  <c r="DF19" i="1"/>
  <c r="DF30" i="1"/>
  <c r="DF39" i="1"/>
  <c r="CP59" i="1"/>
  <c r="DF65" i="1"/>
  <c r="DF67" i="1"/>
  <c r="R66" i="1"/>
  <c r="DF74" i="1"/>
  <c r="R75" i="1"/>
  <c r="R80" i="1"/>
  <c r="Z80" i="1"/>
  <c r="AP80" i="1"/>
  <c r="AX80" i="1"/>
  <c r="BF80" i="1"/>
  <c r="BN80" i="1"/>
  <c r="BV80" i="1"/>
  <c r="CD80" i="1"/>
  <c r="CL80" i="1"/>
  <c r="CT80" i="1"/>
  <c r="R150" i="1"/>
  <c r="R155" i="1"/>
  <c r="DE157" i="1"/>
  <c r="R161" i="1"/>
  <c r="P163" i="1"/>
  <c r="DE165" i="1"/>
  <c r="DF176" i="1"/>
  <c r="DF178" i="1"/>
  <c r="DF71" i="1"/>
  <c r="DF111" i="1"/>
  <c r="DF131" i="1"/>
  <c r="DF140" i="1"/>
  <c r="DF166" i="1"/>
  <c r="DF81" i="1"/>
  <c r="DF119" i="1"/>
  <c r="DE179" i="1"/>
  <c r="P186" i="1"/>
  <c r="R197" i="1"/>
  <c r="R206" i="1"/>
  <c r="R217" i="1"/>
  <c r="R179" i="1"/>
  <c r="DF229" i="1"/>
  <c r="DF233" i="1"/>
  <c r="DE195" i="1"/>
  <c r="AF234" i="1" l="1"/>
  <c r="DF42" i="1"/>
  <c r="AH234" i="1"/>
  <c r="DF150" i="1"/>
  <c r="DF75" i="1"/>
  <c r="CB234" i="1"/>
  <c r="AV234" i="1"/>
  <c r="DF157" i="1"/>
  <c r="BJ234" i="1"/>
  <c r="DF167" i="1"/>
  <c r="BR234" i="1"/>
  <c r="DF179" i="1"/>
  <c r="DF186" i="1"/>
  <c r="AL234" i="1"/>
  <c r="BZ234" i="1"/>
  <c r="CN234" i="1"/>
  <c r="CR234" i="1"/>
  <c r="CH234" i="1"/>
  <c r="BB234" i="1"/>
  <c r="CD234" i="1"/>
  <c r="AR234" i="1"/>
  <c r="BH234" i="1"/>
  <c r="X234" i="1"/>
  <c r="AZ234" i="1"/>
  <c r="CF234" i="1"/>
  <c r="T234" i="1"/>
  <c r="BX234" i="1"/>
  <c r="AX234" i="1"/>
  <c r="CZ234" i="1"/>
  <c r="AT234" i="1"/>
  <c r="V234" i="1"/>
  <c r="CV234" i="1"/>
  <c r="BP234" i="1"/>
  <c r="DF201" i="1"/>
  <c r="DF197" i="1"/>
  <c r="CP234" i="1"/>
  <c r="DF31" i="1"/>
  <c r="DF27" i="1"/>
  <c r="BT234" i="1"/>
  <c r="AN234" i="1"/>
  <c r="AD234" i="1"/>
  <c r="DF155" i="1"/>
  <c r="BN234" i="1"/>
  <c r="DF132" i="1"/>
  <c r="DF59" i="1"/>
  <c r="BL234" i="1"/>
  <c r="Z234" i="1"/>
  <c r="DF206" i="1"/>
  <c r="BV234" i="1"/>
  <c r="DF12" i="1"/>
  <c r="CL234" i="1"/>
  <c r="BF234" i="1"/>
  <c r="R234" i="1"/>
  <c r="DF50" i="1"/>
  <c r="CJ234" i="1"/>
  <c r="BD234" i="1"/>
  <c r="DF139" i="1"/>
  <c r="DF80" i="1"/>
  <c r="DF70" i="1"/>
  <c r="DF73" i="1"/>
  <c r="DF66" i="1"/>
  <c r="DF172" i="1"/>
  <c r="DE234" i="1"/>
  <c r="CT234" i="1"/>
  <c r="AP234" i="1"/>
  <c r="DF165" i="1"/>
  <c r="DF217" i="1"/>
  <c r="DF38" i="1"/>
  <c r="DF47" i="1"/>
  <c r="P234" i="1"/>
  <c r="DF63" i="1"/>
  <c r="DF234" i="1" l="1"/>
</calcChain>
</file>

<file path=xl/sharedStrings.xml><?xml version="1.0" encoding="utf-8"?>
<sst xmlns="http://schemas.openxmlformats.org/spreadsheetml/2006/main" count="704" uniqueCount="566">
  <si>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</si>
  <si>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</si>
  <si>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</si>
  <si>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</si>
  <si>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</si>
  <si>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</si>
  <si>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</si>
  <si>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</si>
  <si>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</si>
  <si>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</si>
  <si>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</si>
  <si>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</si>
  <si>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</si>
  <si>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</si>
  <si>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</si>
  <si>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</si>
  <si>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</si>
  <si>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</si>
  <si>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</si>
  <si>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</si>
  <si>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</si>
  <si>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</si>
  <si>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</si>
  <si>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</si>
  <si>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</si>
  <si>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</si>
  <si>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</si>
  <si>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</si>
  <si>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</si>
  <si>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</si>
  <si>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</si>
  <si>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</si>
  <si>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</si>
  <si>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</si>
  <si>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</si>
  <si>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</si>
  <si>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</si>
  <si>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</si>
  <si>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</si>
  <si>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</si>
  <si>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</si>
  <si>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</si>
  <si>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</si>
  <si>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</si>
  <si>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</si>
  <si>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</si>
  <si>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</si>
  <si>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</si>
  <si>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</si>
  <si>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</si>
  <si>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</si>
  <si>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</si>
  <si>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</si>
  <si>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</si>
  <si>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</si>
  <si>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</si>
  <si>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</si>
  <si>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</si>
  <si>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</si>
  <si>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</si>
  <si>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</si>
  <si>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</si>
  <si>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</si>
  <si>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</si>
  <si>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</si>
  <si>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</si>
  <si>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</si>
  <si>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</si>
  <si>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</si>
  <si>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</si>
  <si>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</si>
  <si>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</si>
  <si>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</si>
  <si>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</si>
  <si>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</si>
  <si>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</si>
  <si>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</si>
  <si>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</si>
  <si>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</si>
  <si>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</si>
  <si>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</si>
  <si>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</si>
  <si>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</si>
  <si>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</si>
  <si>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</si>
  <si>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</si>
  <si>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</si>
  <si>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</si>
  <si>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</si>
  <si>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</si>
  <si>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</si>
  <si>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</si>
  <si>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</si>
  <si>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</si>
  <si>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</si>
  <si>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</si>
  <si>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</si>
  <si>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</si>
  <si>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</si>
  <si>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</si>
  <si>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</si>
  <si>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</si>
  <si>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</si>
  <si>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</si>
  <si>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</si>
  <si>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</si>
  <si>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</si>
  <si>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</si>
  <si>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</si>
  <si>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</si>
  <si>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</si>
  <si>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</si>
  <si>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</si>
  <si>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</si>
  <si>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</si>
  <si>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</si>
  <si>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</si>
  <si>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</si>
  <si>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</si>
  <si>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</si>
  <si>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</si>
  <si>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</si>
  <si>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</si>
  <si>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</si>
  <si>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</si>
  <si>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</si>
  <si>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</si>
  <si>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</si>
  <si>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</si>
  <si>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</si>
  <si>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</si>
  <si>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</si>
  <si>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</si>
  <si>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</si>
  <si>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</si>
  <si>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</si>
  <si>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</si>
  <si>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</si>
  <si>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</si>
  <si>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</si>
  <si>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</si>
  <si>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</si>
  <si>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</si>
  <si>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</si>
  <si>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</si>
  <si>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</si>
  <si>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</si>
  <si>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</si>
  <si>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</si>
  <si>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</si>
  <si>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</si>
  <si>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</si>
  <si>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</si>
  <si>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</si>
  <si>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</si>
  <si>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</si>
  <si>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</si>
  <si>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</si>
  <si>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</si>
  <si>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</si>
  <si>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</si>
  <si>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</si>
  <si>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</si>
  <si>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</si>
  <si>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</si>
  <si>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</si>
  <si>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</si>
  <si>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</si>
  <si>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</si>
  <si>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</si>
  <si>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</si>
  <si>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</si>
  <si>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</si>
  <si>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</si>
  <si>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</si>
  <si>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</si>
  <si>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</si>
  <si>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</si>
  <si>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</si>
  <si>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</si>
  <si>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</si>
  <si>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</si>
  <si>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</si>
  <si>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</si>
  <si>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</si>
  <si>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</si>
  <si>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</si>
  <si>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</si>
  <si>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</si>
  <si>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</si>
  <si>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</si>
  <si>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</si>
  <si>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</si>
  <si>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</si>
  <si>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</si>
  <si>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</si>
  <si>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</si>
  <si>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</si>
  <si>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</si>
  <si>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</si>
  <si>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</si>
  <si>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</si>
  <si>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</si>
  <si>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</si>
  <si>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</si>
  <si>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</si>
  <si>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</si>
  <si>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</si>
  <si>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</si>
  <si>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</si>
  <si>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</si>
  <si>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</si>
  <si>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</si>
  <si>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</si>
  <si>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</si>
  <si>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</si>
  <si>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</si>
  <si>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</si>
  <si>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</si>
  <si>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</si>
  <si>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</si>
  <si>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</si>
  <si>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</si>
  <si>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</si>
  <si>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</si>
  <si>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</si>
  <si>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</si>
  <si>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</si>
  <si>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</si>
  <si>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</si>
  <si>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</si>
  <si>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</si>
  <si>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</si>
  <si>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</si>
  <si>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</si>
  <si>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</si>
  <si>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</si>
  <si>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</si>
  <si>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</si>
  <si>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</si>
  <si>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</si>
  <si>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</si>
  <si>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</si>
  <si>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</si>
  <si>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</si>
  <si>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</si>
  <si>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</si>
  <si>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</si>
  <si>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</si>
  <si>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</si>
  <si>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</si>
  <si>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</si>
  <si>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</si>
  <si>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</si>
  <si>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</si>
  <si>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</si>
  <si>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</si>
  <si>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</si>
  <si>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</si>
  <si>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</si>
  <si>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</si>
  <si>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</si>
  <si>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</si>
  <si>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</si>
  <si>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</si>
  <si>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</si>
  <si>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</si>
  <si>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</si>
  <si>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</si>
  <si>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</si>
  <si>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</si>
  <si>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</si>
  <si>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</si>
  <si>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</si>
  <si>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</si>
  <si>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</si>
  <si>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</si>
  <si>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</si>
  <si>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</si>
  <si>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</si>
  <si>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</si>
  <si>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</si>
  <si>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</si>
  <si>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</si>
  <si>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</si>
  <si>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</si>
  <si>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</si>
  <si>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</si>
  <si>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</si>
  <si>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</si>
  <si>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</si>
  <si>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</si>
  <si>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</si>
  <si>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</si>
  <si>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</si>
  <si>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</si>
  <si>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</si>
  <si>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</si>
  <si>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</si>
  <si>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</si>
  <si>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</si>
  <si>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</si>
  <si>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</si>
  <si>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</si>
  <si>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</si>
  <si>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</si>
  <si>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</si>
  <si>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</si>
  <si>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</si>
  <si>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</si>
  <si>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</si>
  <si>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</si>
  <si>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</si>
  <si>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</si>
  <si>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</si>
  <si>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</si>
  <si>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</si>
  <si>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</si>
  <si>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</si>
  <si>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</si>
  <si>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</si>
  <si>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</si>
  <si>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</si>
  <si>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</si>
  <si>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</si>
  <si>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</si>
  <si>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</si>
  <si>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</si>
  <si>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</si>
  <si>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</si>
  <si>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</si>
  <si>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</si>
  <si>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</si>
  <si>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</si>
  <si>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</si>
  <si>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</si>
  <si>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</si>
  <si>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</si>
  <si>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</si>
  <si>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</si>
  <si>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</si>
  <si>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</si>
  <si>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</si>
  <si>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</si>
  <si>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</si>
  <si>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</si>
  <si>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</si>
  <si>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</si>
  <si>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</si>
  <si>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</si>
  <si>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</si>
  <si>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</si>
  <si>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</si>
  <si>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</si>
  <si>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</si>
  <si>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</si>
  <si>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</si>
  <si>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</si>
  <si>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</si>
  <si>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</si>
  <si>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</si>
  <si>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</si>
  <si>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</si>
  <si>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</si>
  <si>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</si>
  <si>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</si>
  <si>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</si>
  <si>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</si>
  <si>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</si>
  <si>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</si>
  <si>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</si>
  <si>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</si>
  <si>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</si>
  <si>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</si>
  <si>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</si>
  <si>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</si>
  <si>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</si>
  <si>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</si>
  <si>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</si>
  <si>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</si>
  <si>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</si>
  <si>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114.1</t>
  </si>
  <si>
    <t>ds21.006.1</t>
  </si>
  <si>
    <t>Операции на органе зрения (уровень 5) подуровень 1</t>
  </si>
  <si>
    <t>114.2</t>
  </si>
  <si>
    <t>ds21.006.2</t>
  </si>
  <si>
    <t>Операции на органе зрения (уровень 5) подуровень 2</t>
  </si>
  <si>
    <t>114.3</t>
  </si>
  <si>
    <t>ds21.006.3</t>
  </si>
  <si>
    <t>Операции на органе зрения (уровень 5) подуровень 3</t>
  </si>
  <si>
    <t>114.4</t>
  </si>
  <si>
    <t>ds21.006.4</t>
  </si>
  <si>
    <t>Операции на органе зрения (уровень 5) подуровень 4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</si>
  <si>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</si>
  <si>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</si>
  <si>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</si>
  <si>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</si>
  <si>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</si>
  <si>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</si>
  <si>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</si>
  <si>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</si>
  <si>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</si>
  <si>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</si>
  <si>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</si>
  <si>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</si>
  <si>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</si>
  <si>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</si>
  <si>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</si>
  <si>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</si>
  <si>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</si>
  <si>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</si>
  <si>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</si>
  <si>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</si>
  <si>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</si>
  <si>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</si>
  <si>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</si>
  <si>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</si>
  <si>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</si>
  <si>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</si>
  <si>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</si>
  <si>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</si>
  <si>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</si>
  <si>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</si>
  <si>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</si>
  <si>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</si>
  <si>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</si>
  <si>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</si>
  <si>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</si>
  <si>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</si>
  <si>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</si>
  <si>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</si>
  <si>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</si>
  <si>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</si>
  <si>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</si>
  <si>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</si>
  <si>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</si>
  <si>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</si>
  <si>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</si>
  <si>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</si>
  <si>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</si>
  <si>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</si>
  <si>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</si>
  <si>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</si>
  <si>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</si>
  <si>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</si>
  <si>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</si>
  <si>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</si>
  <si>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</si>
  <si>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</si>
  <si>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</si>
  <si>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</si>
  <si>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</si>
  <si>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</si>
  <si>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</si>
  <si>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</si>
  <si>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</si>
  <si>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</si>
  <si>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</si>
  <si>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</si>
  <si>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</si>
  <si>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</si>
  <si>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</si>
  <si>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</si>
  <si>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</si>
  <si>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</si>
  <si>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</si>
  <si>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</si>
  <si>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</si>
  <si>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</si>
  <si>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</si>
  <si>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</si>
  <si>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</si>
  <si>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</si>
  <si>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</si>
  <si>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</si>
  <si>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</si>
  <si>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</si>
  <si>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</si>
  <si>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</si>
  <si>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</si>
  <si>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</si>
  <si>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</si>
  <si>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</si>
  <si>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</si>
  <si>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</si>
  <si>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</si>
  <si>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</si>
  <si>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</si>
  <si>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</si>
  <si>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</si>
  <si>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</si>
  <si>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</si>
  <si>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</si>
  <si>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</si>
  <si>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</si>
  <si>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</si>
  <si>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</si>
  <si>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</si>
  <si>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</si>
  <si>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</si>
  <si>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</si>
  <si>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</si>
  <si>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</si>
  <si>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</si>
  <si>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</si>
  <si>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</si>
  <si>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</si>
  <si>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</si>
  <si>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</si>
  <si>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</si>
  <si>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</si>
  <si>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</si>
  <si>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</si>
  <si>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</si>
  <si>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</si>
  <si>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</si>
  <si>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</si>
  <si>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</si>
  <si>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</si>
  <si>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</si>
  <si>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</si>
  <si>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</si>
  <si>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</si>
  <si>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</si>
  <si>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</si>
  <si>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</si>
  <si>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</si>
  <si>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</si>
  <si>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</si>
  <si>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</si>
  <si>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</si>
  <si>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</si>
  <si>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</si>
  <si>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</si>
  <si>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</si>
  <si>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</si>
  <si>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</si>
  <si>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</si>
  <si>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</si>
  <si>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</si>
  <si>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</si>
  <si>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</si>
  <si>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</si>
  <si>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</si>
  <si>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</si>
  <si>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</si>
  <si>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</si>
  <si>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</si>
  <si>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</si>
  <si>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</si>
  <si>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</si>
  <si>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</si>
  <si>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</si>
  <si>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</si>
  <si>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</si>
  <si>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</si>
  <si>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</si>
  <si>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</si>
  <si>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</si>
  <si>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</si>
  <si>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</si>
  <si>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31.01.2022 №1</t>
  </si>
  <si>
    <t>ИТОГО</t>
  </si>
  <si>
    <t>Приложение № 4</t>
  </si>
  <si>
    <t xml:space="preserve"> к Решению Комиссии по разработке ТП ОМС </t>
  </si>
  <si>
    <t>от 31.01.2021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</si>
</sst>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#,##0.0"/>
    <numFmt numFmtId="166" formatCode="_-* #,##0_р_._-;\-* #,##0_р_._-;_-* &quot;-&quot;_р_._-;_-@_-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3" fillId="0" borderId="0"/>
    <xf numFmtId="0" fontId="3" fillId="0" borderId="0"/>
    <xf numFmtId="0" fontId="38" fillId="0" borderId="0"/>
    <xf numFmtId="0" fontId="51" fillId="0" borderId="0"/>
    <xf numFmtId="0" fontId="3" fillId="0" borderId="0"/>
    <xf numFmtId="0" fontId="52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3" fillId="0" borderId="0"/>
    <xf numFmtId="0" fontId="52" fillId="0" borderId="0"/>
    <xf numFmtId="0" fontId="54" fillId="0" borderId="0"/>
    <xf numFmtId="0" fontId="4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2" fillId="0" borderId="0" quotePrefix="1" applyFont="0" applyFill="0" applyBorder="0" applyAlignment="0">
      <protection locked="0"/>
    </xf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  <xf numFmtId="173" fontId="38" fillId="0" borderId="0" applyFont="0" applyFill="0" applyBorder="0" applyAlignment="0" applyProtection="0"/>
  </cellStyleXfs>
  <cellXfs count="226">
    <xf numFmtId="0" fontId="0" fillId="0" borderId="0" xfId="0"/>
    <xf numFmtId="0" fontId="4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Fill="1" applyBorder="1" applyAlignment="1">
      <alignment vertic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0" xfId="0" applyFont="1" applyFill="1"/>
    <xf numFmtId="49" fontId="16" fillId="0" borderId="6" xfId="2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2" fillId="0" borderId="2" xfId="2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5" fontId="23" fillId="0" borderId="2" xfId="1" applyNumberFormat="1" applyFont="1" applyFill="1" applyBorder="1" applyAlignment="1">
      <alignment horizontal="center" vertical="center" wrapText="1"/>
    </xf>
    <xf numFmtId="165" fontId="23" fillId="0" borderId="12" xfId="1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7" fontId="24" fillId="0" borderId="7" xfId="2" applyNumberFormat="1" applyFont="1" applyFill="1" applyBorder="1" applyAlignment="1">
      <alignment horizontal="center" vertical="center" wrapText="1"/>
    </xf>
    <xf numFmtId="167" fontId="25" fillId="0" borderId="7" xfId="2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167" fontId="24" fillId="0" borderId="5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67" fontId="25" fillId="0" borderId="2" xfId="2" applyNumberFormat="1" applyFont="1" applyFill="1" applyBorder="1" applyAlignment="1">
      <alignment horizontal="center" vertical="center" wrapText="1"/>
    </xf>
    <xf numFmtId="167" fontId="26" fillId="0" borderId="7" xfId="2" applyNumberFormat="1" applyFont="1" applyFill="1" applyBorder="1" applyAlignment="1">
      <alignment horizontal="center" vertical="center" wrapText="1"/>
    </xf>
    <xf numFmtId="167" fontId="26" fillId="0" borderId="2" xfId="2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8" fontId="10" fillId="0" borderId="2" xfId="1" applyNumberFormat="1" applyFont="1" applyFill="1" applyBorder="1" applyAlignment="1">
      <alignment horizontal="center" vertical="center" wrapText="1"/>
    </xf>
    <xf numFmtId="166" fontId="13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6" fontId="4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6" fontId="13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2" xfId="0" applyFill="1" applyBorder="1" applyAlignment="1">
      <alignment horizontal="right"/>
    </xf>
    <xf numFmtId="2" fontId="30" fillId="0" borderId="6" xfId="0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6" fontId="31" fillId="0" borderId="6" xfId="2" applyNumberFormat="1" applyFont="1" applyFill="1" applyBorder="1" applyAlignment="1">
      <alignment horizontal="center" vertical="center" wrapText="1"/>
    </xf>
    <xf numFmtId="166" fontId="31" fillId="0" borderId="2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32" fillId="0" borderId="2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2" fontId="34" fillId="0" borderId="6" xfId="0" applyNumberFormat="1" applyFont="1" applyFill="1" applyBorder="1" applyAlignment="1">
      <alignment horizontal="center" vertical="center" wrapText="1"/>
    </xf>
    <xf numFmtId="167" fontId="34" fillId="0" borderId="6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0" fillId="0" borderId="6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166" fontId="4" fillId="0" borderId="6" xfId="2" applyNumberFormat="1" applyFont="1" applyFill="1" applyBorder="1" applyAlignment="1">
      <alignment horizontal="right" vertical="center" wrapText="1"/>
    </xf>
    <xf numFmtId="166" fontId="10" fillId="0" borderId="6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right" vertical="center" wrapText="1"/>
    </xf>
    <xf numFmtId="0" fontId="7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right" vertical="center" wrapText="1"/>
    </xf>
    <xf numFmtId="166" fontId="13" fillId="0" borderId="2" xfId="2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4" fontId="10" fillId="0" borderId="6" xfId="2" applyNumberFormat="1" applyFont="1" applyFill="1" applyBorder="1" applyAlignment="1">
      <alignment horizontal="center" vertical="center" wrapText="1"/>
    </xf>
    <xf numFmtId="4" fontId="10" fillId="0" borderId="5" xfId="2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3" fillId="0" borderId="2" xfId="3" applyNumberFormat="1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6" fontId="9" fillId="0" borderId="2" xfId="2" applyNumberFormat="1" applyFont="1" applyFill="1" applyBorder="1" applyAlignment="1">
      <alignment horizontal="right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10" fillId="0" borderId="6" xfId="2" applyNumberFormat="1" applyFont="1" applyFill="1" applyBorder="1" applyAlignment="1">
      <alignment horizontal="right" vertical="center" wrapText="1"/>
    </xf>
    <xf numFmtId="10" fontId="39" fillId="0" borderId="2" xfId="0" applyNumberFormat="1" applyFont="1" applyFill="1" applyBorder="1" applyAlignment="1">
      <alignment horizontal="center"/>
    </xf>
    <xf numFmtId="166" fontId="9" fillId="0" borderId="6" xfId="2" applyNumberFormat="1" applyFont="1" applyFill="1" applyBorder="1" applyAlignment="1">
      <alignment horizontal="right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6" fontId="9" fillId="0" borderId="6" xfId="2" applyNumberFormat="1" applyFont="1" applyFill="1" applyBorder="1" applyAlignment="1">
      <alignment horizontal="center" vertical="center" wrapText="1"/>
    </xf>
    <xf numFmtId="166" fontId="10" fillId="0" borderId="6" xfId="3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66" fontId="43" fillId="0" borderId="6" xfId="2" applyNumberFormat="1" applyFont="1" applyFill="1" applyBorder="1" applyAlignment="1">
      <alignment horizontal="center" vertical="center" wrapText="1"/>
    </xf>
    <xf numFmtId="166" fontId="13" fillId="0" borderId="6" xfId="3" applyNumberFormat="1" applyFont="1" applyFill="1" applyBorder="1" applyAlignment="1">
      <alignment horizontal="center" vertical="center" wrapText="1"/>
    </xf>
    <xf numFmtId="166" fontId="45" fillId="0" borderId="6" xfId="2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2" fontId="41" fillId="0" borderId="2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10" fontId="3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166" fontId="23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6" fontId="23" fillId="0" borderId="6" xfId="2" applyNumberFormat="1" applyFont="1" applyFill="1" applyBorder="1" applyAlignment="1">
      <alignment vertical="center" wrapText="1"/>
    </xf>
    <xf numFmtId="166" fontId="23" fillId="0" borderId="11" xfId="2" applyNumberFormat="1" applyFont="1" applyFill="1" applyBorder="1" applyAlignment="1">
      <alignment horizontal="center" vertical="center" wrapText="1"/>
    </xf>
    <xf numFmtId="166" fontId="10" fillId="0" borderId="11" xfId="2" applyNumberFormat="1" applyFont="1" applyFill="1" applyBorder="1" applyAlignment="1">
      <alignment horizontal="center"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 applyAlignment="1">
      <alignment horizontal="center" vertical="center" wrapText="1"/>
    </xf>
    <xf numFmtId="169" fontId="10" fillId="0" borderId="2" xfId="0" applyNumberFormat="1" applyFont="1" applyFill="1" applyBorder="1" applyAlignment="1">
      <alignment horizontal="center" vertical="center" wrapText="1"/>
    </xf>
    <xf numFmtId="2" fontId="23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44" fillId="0" borderId="6" xfId="2" applyNumberFormat="1" applyFont="1" applyFill="1" applyBorder="1" applyAlignment="1">
      <alignment horizontal="center" vertical="center" wrapText="1"/>
    </xf>
    <xf numFmtId="166" fontId="43" fillId="0" borderId="2" xfId="2" applyNumberFormat="1" applyFont="1" applyFill="1" applyBorder="1" applyAlignment="1">
      <alignment horizontal="center" vertical="center" wrapText="1"/>
    </xf>
    <xf numFmtId="166" fontId="45" fillId="0" borderId="2" xfId="2" applyNumberFormat="1" applyFont="1" applyFill="1" applyBorder="1" applyAlignment="1">
      <alignment horizontal="center" vertical="center" wrapText="1"/>
    </xf>
    <xf numFmtId="166" fontId="44" fillId="0" borderId="2" xfId="2" applyNumberFormat="1" applyFont="1" applyFill="1" applyBorder="1" applyAlignment="1">
      <alignment horizontal="center" vertical="center" wrapText="1"/>
    </xf>
    <xf numFmtId="166" fontId="12" fillId="0" borderId="6" xfId="2" applyNumberFormat="1" applyFont="1" applyFill="1" applyBorder="1" applyAlignment="1">
      <alignment horizontal="center" vertical="center" wrapText="1"/>
    </xf>
    <xf numFmtId="166" fontId="12" fillId="0" borderId="2" xfId="3" applyNumberFormat="1" applyFont="1" applyFill="1" applyBorder="1" applyAlignment="1">
      <alignment horizontal="center" vertical="center" wrapText="1"/>
    </xf>
    <xf numFmtId="166" fontId="34" fillId="0" borderId="2" xfId="2" applyNumberFormat="1" applyFont="1" applyFill="1" applyBorder="1" applyAlignment="1">
      <alignment horizontal="center" vertical="center" wrapText="1"/>
    </xf>
    <xf numFmtId="170" fontId="3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27" fillId="2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172" fontId="0" fillId="0" borderId="0" xfId="0" applyNumberFormat="1" applyFill="1"/>
    <xf numFmtId="0" fontId="49" fillId="0" borderId="0" xfId="0" applyFont="1" applyFill="1"/>
    <xf numFmtId="0" fontId="0" fillId="0" borderId="0" xfId="0" applyFill="1" applyBorder="1" applyAlignment="1">
      <alignment horizontal="center" vertical="center"/>
    </xf>
    <xf numFmtId="166" fontId="0" fillId="0" borderId="0" xfId="0" applyNumberFormat="1" applyFill="1" applyBorder="1"/>
    <xf numFmtId="171" fontId="0" fillId="0" borderId="0" xfId="0" applyNumberFormat="1" applyFill="1" applyBorder="1"/>
    <xf numFmtId="166" fontId="0" fillId="0" borderId="0" xfId="0" applyNumberFormat="1" applyFont="1" applyFill="1" applyBorder="1"/>
    <xf numFmtId="41" fontId="6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shrinkToFit="1"/>
    </xf>
    <xf numFmtId="41" fontId="7" fillId="0" borderId="0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distributed" wrapText="1"/>
    </xf>
    <xf numFmtId="165" fontId="23" fillId="0" borderId="6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4" fontId="10" fillId="0" borderId="2" xfId="0" applyNumberFormat="1" applyFont="1" applyFill="1" applyBorder="1" applyAlignment="1">
      <alignment horizontal="center" vertical="center" wrapText="1"/>
    </xf>
    <xf numFmtId="167" fontId="33" fillId="0" borderId="2" xfId="0" applyNumberFormat="1" applyFont="1" applyFill="1" applyBorder="1" applyAlignment="1">
      <alignment horizontal="center" vertical="center" wrapText="1"/>
    </xf>
    <xf numFmtId="166" fontId="43" fillId="0" borderId="6" xfId="2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2" fontId="42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vertical="center" wrapText="1"/>
    </xf>
    <xf numFmtId="166" fontId="46" fillId="0" borderId="2" xfId="1" applyNumberFormat="1" applyFont="1" applyFill="1" applyBorder="1" applyAlignment="1">
      <alignment horizontal="center" vertical="center" wrapText="1"/>
    </xf>
    <xf numFmtId="166" fontId="46" fillId="0" borderId="2" xfId="2" applyNumberFormat="1" applyFont="1" applyFill="1" applyBorder="1" applyAlignment="1">
      <alignment horizontal="center" vertical="center" wrapText="1"/>
    </xf>
    <xf numFmtId="171" fontId="46" fillId="0" borderId="2" xfId="1" applyNumberFormat="1" applyFont="1" applyFill="1" applyBorder="1" applyAlignment="1">
      <alignment horizontal="center" vertical="center" wrapText="1"/>
    </xf>
    <xf numFmtId="166" fontId="47" fillId="0" borderId="2" xfId="2" applyNumberFormat="1" applyFont="1" applyFill="1" applyBorder="1" applyAlignment="1">
      <alignment horizontal="center" vertical="center" wrapText="1"/>
    </xf>
    <xf numFmtId="171" fontId="47" fillId="0" borderId="2" xfId="1" applyNumberFormat="1" applyFont="1" applyFill="1" applyBorder="1" applyAlignment="1">
      <alignment horizontal="center" vertical="center" wrapText="1"/>
    </xf>
    <xf numFmtId="3" fontId="46" fillId="0" borderId="2" xfId="2" applyNumberFormat="1" applyFont="1" applyFill="1" applyBorder="1" applyAlignment="1">
      <alignment horizontal="center" vertical="center" wrapText="1"/>
    </xf>
    <xf numFmtId="171" fontId="46" fillId="0" borderId="2" xfId="2" applyNumberFormat="1" applyFont="1" applyFill="1" applyBorder="1" applyAlignment="1">
      <alignment horizontal="center" vertical="center" wrapText="1"/>
    </xf>
    <xf numFmtId="166" fontId="48" fillId="0" borderId="2" xfId="2" applyNumberFormat="1" applyFont="1" applyFill="1" applyBorder="1" applyAlignment="1">
      <alignment horizontal="center" vertical="center" wrapText="1"/>
    </xf>
    <xf numFmtId="171" fontId="48" fillId="0" borderId="2" xfId="1" applyNumberFormat="1" applyFont="1" applyFill="1" applyBorder="1" applyAlignment="1">
      <alignment horizontal="center" vertical="center" wrapText="1"/>
    </xf>
    <xf numFmtId="166" fontId="47" fillId="0" borderId="2" xfId="1" applyNumberFormat="1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left" vertical="center" wrapText="1"/>
    </xf>
    <xf numFmtId="0" fontId="0" fillId="2" borderId="2" xfId="0" applyFill="1" applyBorder="1"/>
    <xf numFmtId="0" fontId="7" fillId="2" borderId="2" xfId="0" applyFont="1" applyFill="1" applyBorder="1"/>
    <xf numFmtId="166" fontId="23" fillId="2" borderId="2" xfId="2" applyNumberFormat="1" applyFont="1" applyFill="1" applyBorder="1" applyAlignment="1">
      <alignment vertical="center" wrapText="1"/>
    </xf>
    <xf numFmtId="0" fontId="23" fillId="2" borderId="2" xfId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center" vertical="center" wrapText="1"/>
    </xf>
    <xf numFmtId="165" fontId="23" fillId="2" borderId="6" xfId="1" applyNumberFormat="1" applyFont="1" applyFill="1" applyBorder="1" applyAlignment="1">
      <alignment horizontal="center" vertical="center" wrapText="1"/>
    </xf>
    <xf numFmtId="166" fontId="23" fillId="2" borderId="6" xfId="2" applyNumberFormat="1" applyFont="1" applyFill="1" applyBorder="1" applyAlignment="1">
      <alignment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3" fontId="27" fillId="2" borderId="2" xfId="2" applyNumberFormat="1" applyFont="1" applyFill="1" applyBorder="1" applyAlignment="1">
      <alignment horizontal="center" vertical="center" wrapText="1"/>
    </xf>
    <xf numFmtId="0" fontId="35" fillId="2" borderId="2" xfId="0" applyFont="1" applyFill="1" applyBorder="1"/>
    <xf numFmtId="166" fontId="36" fillId="2" borderId="6" xfId="2" applyNumberFormat="1" applyFont="1" applyFill="1" applyBorder="1" applyAlignment="1">
      <alignment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 wrapText="1"/>
    </xf>
    <xf numFmtId="166" fontId="37" fillId="2" borderId="6" xfId="2" applyNumberFormat="1" applyFont="1" applyFill="1" applyBorder="1" applyAlignment="1">
      <alignment horizontal="center" vertical="center" wrapText="1"/>
    </xf>
    <xf numFmtId="4" fontId="36" fillId="2" borderId="6" xfId="1" applyNumberFormat="1" applyFont="1" applyFill="1" applyBorder="1" applyAlignment="1">
      <alignment horizontal="center" vertical="center" wrapText="1"/>
    </xf>
    <xf numFmtId="166" fontId="36" fillId="2" borderId="6" xfId="2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166" fontId="23" fillId="2" borderId="6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4" fontId="23" fillId="2" borderId="6" xfId="1" applyNumberFormat="1" applyFont="1" applyFill="1" applyBorder="1" applyAlignment="1">
      <alignment horizontal="center" vertical="center" wrapText="1"/>
    </xf>
    <xf numFmtId="4" fontId="23" fillId="2" borderId="5" xfId="1" applyNumberFormat="1" applyFont="1" applyFill="1" applyBorder="1" applyAlignment="1">
      <alignment horizontal="center" vertical="center" wrapText="1"/>
    </xf>
    <xf numFmtId="4" fontId="23" fillId="2" borderId="2" xfId="1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6" fontId="23" fillId="2" borderId="6" xfId="1" applyNumberFormat="1" applyFont="1" applyFill="1" applyBorder="1" applyAlignment="1">
      <alignment vertical="center" wrapText="1"/>
    </xf>
    <xf numFmtId="166" fontId="23" fillId="2" borderId="6" xfId="1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10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166" fontId="14" fillId="0" borderId="7" xfId="1" applyNumberFormat="1" applyFont="1" applyFill="1" applyBorder="1" applyAlignment="1">
      <alignment horizontal="center" vertical="center" wrapText="1"/>
    </xf>
    <xf numFmtId="166" fontId="14" fillId="0" borderId="5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3" fontId="14" fillId="0" borderId="7" xfId="1" applyNumberFormat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3" fontId="14" fillId="0" borderId="7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49" fontId="16" fillId="0" borderId="2" xfId="1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/>
    </xf>
    <xf numFmtId="14" fontId="6" fillId="0" borderId="6" xfId="0" applyNumberFormat="1" applyFont="1" applyFill="1" applyBorder="1" applyAlignment="1">
      <alignment horizontal="center"/>
    </xf>
  </cellXfs>
  <cellStyles count="69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F235"/>
  <sheetViews>
    <sheetView tabSelected="1" zoomScale="80" zoomScaleNormal="80" zoomScaleSheetLayoutView="80" workbookViewId="0">
      <pane xSplit="14" ySplit="11" topLeftCell="CL227" activePane="bottomRight" state="frozen"/>
      <selection activeCell="D1" sqref="D1:F1048576"/>
      <selection pane="topRight" activeCell="D1" sqref="D1:F1048576"/>
      <selection pane="bottomLeft" activeCell="D1" sqref="D1:F1048576"/>
      <selection pane="bottomRight" activeCell="DE235" sqref="DE235:DF235"/>
    </sheetView>
  </sheetViews>
  <sheetFormatPr defaultRowHeight="15.75" x14ac:dyDescent="0.25"/>
  <cols>
    <col min="1" max="1" width="5" style="2" customWidth="1"/>
    <col min="2" max="2" width="6.7109375" style="2" customWidth="1"/>
    <col min="3" max="3" width="10.85546875" style="2" customWidth="1"/>
    <col min="4" max="4" width="41.5703125" style="2" customWidth="1"/>
    <col min="5" max="5" width="8.85546875" style="2" customWidth="1"/>
    <col min="6" max="6" width="6.7109375" style="73" customWidth="1"/>
    <col min="7" max="7" width="9.28515625" style="73" customWidth="1"/>
    <col min="8" max="8" width="6.42578125" style="2" customWidth="1"/>
    <col min="9" max="10" width="6.42578125" style="2" hidden="1" customWidth="1"/>
    <col min="11" max="14" width="6.7109375" style="2" customWidth="1"/>
    <col min="15" max="15" width="10" style="2" customWidth="1"/>
    <col min="16" max="16" width="16.7109375" style="2" customWidth="1"/>
    <col min="17" max="17" width="10" style="2" customWidth="1"/>
    <col min="18" max="18" width="15" style="2" customWidth="1"/>
    <col min="19" max="19" width="10" style="2" customWidth="1"/>
    <col min="20" max="20" width="15.7109375" style="2" customWidth="1"/>
    <col min="21" max="21" width="10" style="2" customWidth="1"/>
    <col min="22" max="22" width="15" style="2" customWidth="1"/>
    <col min="23" max="23" width="10" style="2" customWidth="1"/>
    <col min="24" max="24" width="17.7109375" style="2" customWidth="1"/>
    <col min="25" max="25" width="10" style="2" customWidth="1"/>
    <col min="26" max="26" width="16.7109375" style="2" customWidth="1"/>
    <col min="27" max="27" width="10" style="127" hidden="1" customWidth="1"/>
    <col min="28" max="28" width="15" style="127" hidden="1" customWidth="1"/>
    <col min="29" max="29" width="10" style="2" customWidth="1"/>
    <col min="30" max="30" width="14.85546875" style="2" customWidth="1"/>
    <col min="31" max="31" width="10" style="2" customWidth="1"/>
    <col min="32" max="32" width="16.7109375" style="2" customWidth="1"/>
    <col min="33" max="33" width="11.140625" style="2" customWidth="1"/>
    <col min="34" max="34" width="16.7109375" style="2" customWidth="1"/>
    <col min="35" max="35" width="10" style="2" customWidth="1"/>
    <col min="36" max="36" width="15" style="2" customWidth="1"/>
    <col min="37" max="37" width="10" style="2" customWidth="1"/>
    <col min="38" max="38" width="16.7109375" style="2" customWidth="1"/>
    <col min="39" max="39" width="10" style="127" hidden="1" customWidth="1"/>
    <col min="40" max="40" width="15" style="127" hidden="1" customWidth="1"/>
    <col min="41" max="41" width="10" style="2" customWidth="1"/>
    <col min="42" max="42" width="16.7109375" style="2" customWidth="1"/>
    <col min="43" max="43" width="10" style="2" hidden="1" customWidth="1"/>
    <col min="44" max="44" width="15.140625" style="2" hidden="1" customWidth="1"/>
    <col min="45" max="45" width="10" style="2" customWidth="1"/>
    <col min="46" max="46" width="15" style="2" customWidth="1"/>
    <col min="47" max="47" width="11" style="2" hidden="1" customWidth="1"/>
    <col min="48" max="48" width="13.140625" style="2" hidden="1" customWidth="1"/>
    <col min="49" max="49" width="10" style="73" customWidth="1"/>
    <col min="50" max="50" width="16.140625" style="73" customWidth="1"/>
    <col min="51" max="51" width="10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0" style="2" customWidth="1"/>
    <col min="56" max="56" width="16.140625" style="2" customWidth="1"/>
    <col min="57" max="57" width="10" style="2" customWidth="1"/>
    <col min="58" max="58" width="16.140625" style="2" customWidth="1"/>
    <col min="59" max="59" width="10" style="2" customWidth="1"/>
    <col min="60" max="60" width="15" style="2" customWidth="1"/>
    <col min="61" max="61" width="10" style="2" hidden="1" customWidth="1"/>
    <col min="62" max="62" width="15" style="2" hidden="1" customWidth="1"/>
    <col min="63" max="63" width="10" style="2" customWidth="1"/>
    <col min="64" max="64" width="16.140625" style="2" customWidth="1"/>
    <col min="65" max="65" width="10" style="2" customWidth="1"/>
    <col min="66" max="66" width="15" style="2" customWidth="1"/>
    <col min="67" max="67" width="10" style="2" customWidth="1"/>
    <col min="68" max="68" width="15" style="2" customWidth="1"/>
    <col min="69" max="69" width="10" style="2" customWidth="1"/>
    <col min="70" max="70" width="16.140625" style="2" customWidth="1"/>
    <col min="71" max="71" width="10" style="2" customWidth="1"/>
    <col min="72" max="72" width="15" style="2" customWidth="1"/>
    <col min="73" max="73" width="11" style="128" customWidth="1"/>
    <col min="74" max="74" width="16.5703125" style="2" customWidth="1"/>
    <col min="75" max="75" width="10" style="2" customWidth="1"/>
    <col min="76" max="76" width="16.140625" style="2" customWidth="1"/>
    <col min="77" max="77" width="10" style="2" customWidth="1"/>
    <col min="78" max="78" width="16.140625" style="2" customWidth="1"/>
    <col min="79" max="79" width="10" style="129" hidden="1" customWidth="1"/>
    <col min="80" max="80" width="14.85546875" style="129" hidden="1" customWidth="1"/>
    <col min="81" max="81" width="10" style="2" customWidth="1"/>
    <col min="82" max="82" width="16.140625" style="2" customWidth="1"/>
    <col min="83" max="83" width="10" style="2" hidden="1" customWidth="1"/>
    <col min="84" max="84" width="15" style="2" hidden="1" customWidth="1"/>
    <col min="85" max="85" width="9.85546875" style="106" customWidth="1"/>
    <col min="86" max="86" width="16.140625" style="2" customWidth="1"/>
    <col min="87" max="87" width="10" style="2" customWidth="1"/>
    <col min="88" max="88" width="15" style="2" customWidth="1"/>
    <col min="89" max="89" width="10" style="2" customWidth="1"/>
    <col min="90" max="90" width="15" style="2" customWidth="1"/>
    <col min="91" max="91" width="10" style="2" customWidth="1"/>
    <col min="92" max="92" width="15" style="2" customWidth="1"/>
    <col min="93" max="93" width="10.42578125" style="2" customWidth="1"/>
    <col min="94" max="94" width="15.140625" style="2" customWidth="1"/>
    <col min="95" max="95" width="11.140625" style="2" customWidth="1"/>
    <col min="96" max="96" width="16.85546875" style="2" customWidth="1"/>
    <col min="97" max="97" width="10" style="2" customWidth="1"/>
    <col min="98" max="98" width="16.140625" style="2" customWidth="1"/>
    <col min="99" max="99" width="8.5703125" style="2" customWidth="1"/>
    <col min="100" max="100" width="14.42578125" style="2" customWidth="1"/>
    <col min="101" max="101" width="10" style="2" customWidth="1"/>
    <col min="102" max="102" width="15.5703125" style="2" customWidth="1"/>
    <col min="103" max="103" width="12.7109375" style="2" hidden="1" customWidth="1"/>
    <col min="104" max="104" width="18.5703125" style="2" hidden="1" customWidth="1"/>
    <col min="105" max="106" width="8.7109375" style="2" hidden="1" customWidth="1"/>
    <col min="107" max="107" width="12.7109375" style="2" hidden="1" customWidth="1"/>
    <col min="108" max="108" width="15.5703125" style="2" hidden="1" customWidth="1"/>
    <col min="109" max="109" width="12.5703125" style="2" customWidth="1"/>
    <col min="110" max="110" width="18.5703125" style="2" customWidth="1"/>
    <col min="111" max="16384" width="9.140625" style="2"/>
  </cols>
  <sheetData>
    <row r="1" spans="1:110" x14ac:dyDescent="0.25">
      <c r="O1" s="2" t="s">
        <v>563</v>
      </c>
    </row>
    <row r="2" spans="1:110" x14ac:dyDescent="0.25">
      <c r="O2" s="2" t="s">
        <v>564</v>
      </c>
    </row>
    <row r="3" spans="1:110" x14ac:dyDescent="0.25">
      <c r="O3" s="2" t="s">
        <v>565</v>
      </c>
    </row>
    <row r="4" spans="1:110" ht="27" customHeight="1" x14ac:dyDescent="0.25">
      <c r="B4" s="1" t="s">
        <v>0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U4" s="134"/>
      <c r="V4" s="134"/>
      <c r="W4" s="135"/>
      <c r="X4" s="136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7"/>
      <c r="CH4" s="134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</row>
    <row r="5" spans="1:110" s="125" customFormat="1" ht="5.25" customHeight="1" x14ac:dyDescent="0.25">
      <c r="A5" s="4"/>
      <c r="B5" s="4"/>
      <c r="C5" s="4"/>
      <c r="D5" s="138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7"/>
      <c r="CB5" s="7"/>
      <c r="CC5" s="6"/>
      <c r="CD5" s="6"/>
      <c r="CE5" s="6"/>
      <c r="CF5" s="6"/>
      <c r="CG5" s="8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</row>
    <row r="6" spans="1:110" s="9" customFormat="1" ht="75" customHeight="1" x14ac:dyDescent="0.25">
      <c r="A6" s="199" t="s">
        <v>1</v>
      </c>
      <c r="B6" s="199" t="s">
        <v>2</v>
      </c>
      <c r="C6" s="199" t="s">
        <v>3</v>
      </c>
      <c r="D6" s="201" t="s">
        <v>4</v>
      </c>
      <c r="E6" s="202" t="s">
        <v>5</v>
      </c>
      <c r="F6" s="194" t="s">
        <v>6</v>
      </c>
      <c r="G6" s="188" t="s">
        <v>7</v>
      </c>
      <c r="H6" s="191" t="s">
        <v>8</v>
      </c>
      <c r="I6" s="191"/>
      <c r="J6" s="191"/>
      <c r="K6" s="194" t="s">
        <v>9</v>
      </c>
      <c r="L6" s="195"/>
      <c r="M6" s="195"/>
      <c r="N6" s="196"/>
      <c r="O6" s="197" t="s">
        <v>10</v>
      </c>
      <c r="P6" s="198"/>
      <c r="Q6" s="197" t="s">
        <v>11</v>
      </c>
      <c r="R6" s="205"/>
      <c r="S6" s="197" t="s">
        <v>12</v>
      </c>
      <c r="T6" s="198"/>
      <c r="U6" s="197" t="s">
        <v>13</v>
      </c>
      <c r="V6" s="198"/>
      <c r="W6" s="197" t="s">
        <v>14</v>
      </c>
      <c r="X6" s="198"/>
      <c r="Y6" s="206" t="s">
        <v>15</v>
      </c>
      <c r="Z6" s="207"/>
      <c r="AA6" s="208" t="s">
        <v>16</v>
      </c>
      <c r="AB6" s="209"/>
      <c r="AC6" s="197" t="s">
        <v>17</v>
      </c>
      <c r="AD6" s="198"/>
      <c r="AE6" s="197" t="s">
        <v>18</v>
      </c>
      <c r="AF6" s="198"/>
      <c r="AG6" s="197" t="s">
        <v>19</v>
      </c>
      <c r="AH6" s="198"/>
      <c r="AI6" s="197" t="s">
        <v>20</v>
      </c>
      <c r="AJ6" s="198"/>
      <c r="AK6" s="197" t="s">
        <v>21</v>
      </c>
      <c r="AL6" s="198"/>
      <c r="AM6" s="203" t="s">
        <v>22</v>
      </c>
      <c r="AN6" s="204"/>
      <c r="AO6" s="197" t="s">
        <v>23</v>
      </c>
      <c r="AP6" s="198"/>
      <c r="AQ6" s="197" t="s">
        <v>24</v>
      </c>
      <c r="AR6" s="198"/>
      <c r="AS6" s="197" t="s">
        <v>25</v>
      </c>
      <c r="AT6" s="198"/>
      <c r="AU6" s="197" t="s">
        <v>26</v>
      </c>
      <c r="AV6" s="198"/>
      <c r="AW6" s="197" t="s">
        <v>27</v>
      </c>
      <c r="AX6" s="198"/>
      <c r="AY6" s="203" t="s">
        <v>28</v>
      </c>
      <c r="AZ6" s="210"/>
      <c r="BA6" s="197" t="s">
        <v>29</v>
      </c>
      <c r="BB6" s="198"/>
      <c r="BC6" s="197" t="s">
        <v>30</v>
      </c>
      <c r="BD6" s="198"/>
      <c r="BE6" s="197" t="s">
        <v>31</v>
      </c>
      <c r="BF6" s="198"/>
      <c r="BG6" s="197" t="s">
        <v>32</v>
      </c>
      <c r="BH6" s="198"/>
      <c r="BI6" s="197" t="s">
        <v>33</v>
      </c>
      <c r="BJ6" s="198"/>
      <c r="BK6" s="197" t="s">
        <v>34</v>
      </c>
      <c r="BL6" s="198"/>
      <c r="BM6" s="197" t="s">
        <v>35</v>
      </c>
      <c r="BN6" s="198"/>
      <c r="BO6" s="197" t="s">
        <v>36</v>
      </c>
      <c r="BP6" s="198"/>
      <c r="BQ6" s="197" t="s">
        <v>37</v>
      </c>
      <c r="BR6" s="198"/>
      <c r="BS6" s="197" t="s">
        <v>38</v>
      </c>
      <c r="BT6" s="198"/>
      <c r="BU6" s="197" t="s">
        <v>39</v>
      </c>
      <c r="BV6" s="198"/>
      <c r="BW6" s="197" t="s">
        <v>40</v>
      </c>
      <c r="BX6" s="198"/>
      <c r="BY6" s="197" t="s">
        <v>41</v>
      </c>
      <c r="BZ6" s="198"/>
      <c r="CA6" s="197" t="s">
        <v>42</v>
      </c>
      <c r="CB6" s="198"/>
      <c r="CC6" s="197" t="s">
        <v>43</v>
      </c>
      <c r="CD6" s="198"/>
      <c r="CE6" s="197" t="s">
        <v>44</v>
      </c>
      <c r="CF6" s="198"/>
      <c r="CG6" s="197" t="s">
        <v>45</v>
      </c>
      <c r="CH6" s="198"/>
      <c r="CI6" s="197" t="s">
        <v>46</v>
      </c>
      <c r="CJ6" s="198"/>
      <c r="CK6" s="197" t="s">
        <v>47</v>
      </c>
      <c r="CL6" s="198"/>
      <c r="CM6" s="197" t="s">
        <v>48</v>
      </c>
      <c r="CN6" s="198"/>
      <c r="CO6" s="197" t="s">
        <v>49</v>
      </c>
      <c r="CP6" s="198"/>
      <c r="CQ6" s="197" t="s">
        <v>50</v>
      </c>
      <c r="CR6" s="198"/>
      <c r="CS6" s="197" t="s">
        <v>51</v>
      </c>
      <c r="CT6" s="198"/>
      <c r="CU6" s="206" t="s">
        <v>52</v>
      </c>
      <c r="CV6" s="207"/>
      <c r="CW6" s="211" t="s">
        <v>53</v>
      </c>
      <c r="CX6" s="212"/>
      <c r="CY6" s="203" t="s">
        <v>54</v>
      </c>
      <c r="CZ6" s="210"/>
      <c r="DA6" s="213" t="s">
        <v>55</v>
      </c>
      <c r="DB6" s="213"/>
      <c r="DC6" s="206" t="s">
        <v>56</v>
      </c>
      <c r="DD6" s="214"/>
      <c r="DE6" s="215" t="s">
        <v>57</v>
      </c>
      <c r="DF6" s="215"/>
    </row>
    <row r="7" spans="1:110" s="9" customFormat="1" ht="15.75" hidden="1" customHeight="1" x14ac:dyDescent="0.25">
      <c r="A7" s="199"/>
      <c r="B7" s="199"/>
      <c r="C7" s="199"/>
      <c r="D7" s="201"/>
      <c r="E7" s="202"/>
      <c r="F7" s="194"/>
      <c r="G7" s="189"/>
      <c r="H7" s="192"/>
      <c r="I7" s="192"/>
      <c r="J7" s="192"/>
      <c r="K7" s="220" t="s">
        <v>58</v>
      </c>
      <c r="L7" s="221"/>
      <c r="M7" s="221"/>
      <c r="N7" s="222"/>
      <c r="O7" s="216" t="s">
        <v>59</v>
      </c>
      <c r="P7" s="217"/>
      <c r="Q7" s="216" t="s">
        <v>60</v>
      </c>
      <c r="R7" s="217"/>
      <c r="S7" s="216" t="s">
        <v>61</v>
      </c>
      <c r="T7" s="217"/>
      <c r="U7" s="216" t="s">
        <v>62</v>
      </c>
      <c r="V7" s="217"/>
      <c r="W7" s="216" t="s">
        <v>63</v>
      </c>
      <c r="X7" s="217"/>
      <c r="Y7" s="216" t="s">
        <v>64</v>
      </c>
      <c r="Z7" s="217"/>
      <c r="AA7" s="216" t="s">
        <v>65</v>
      </c>
      <c r="AB7" s="217"/>
      <c r="AC7" s="216" t="s">
        <v>66</v>
      </c>
      <c r="AD7" s="217"/>
      <c r="AE7" s="216" t="s">
        <v>67</v>
      </c>
      <c r="AF7" s="217"/>
      <c r="AG7" s="218" t="s">
        <v>68</v>
      </c>
      <c r="AH7" s="218"/>
      <c r="AI7" s="219" t="s">
        <v>69</v>
      </c>
      <c r="AJ7" s="217"/>
      <c r="AK7" s="216" t="s">
        <v>70</v>
      </c>
      <c r="AL7" s="217"/>
      <c r="AM7" s="216" t="s">
        <v>71</v>
      </c>
      <c r="AN7" s="217"/>
      <c r="AO7" s="216" t="s">
        <v>72</v>
      </c>
      <c r="AP7" s="217"/>
      <c r="AQ7" s="216" t="s">
        <v>73</v>
      </c>
      <c r="AR7" s="217"/>
      <c r="AS7" s="216" t="s">
        <v>74</v>
      </c>
      <c r="AT7" s="217"/>
      <c r="AU7" s="216" t="s">
        <v>75</v>
      </c>
      <c r="AV7" s="217"/>
      <c r="AW7" s="216" t="s">
        <v>76</v>
      </c>
      <c r="AX7" s="217"/>
      <c r="AY7" s="216" t="s">
        <v>77</v>
      </c>
      <c r="AZ7" s="217"/>
      <c r="BA7" s="216" t="s">
        <v>78</v>
      </c>
      <c r="BB7" s="217"/>
      <c r="BC7" s="216" t="s">
        <v>79</v>
      </c>
      <c r="BD7" s="217"/>
      <c r="BE7" s="216" t="s">
        <v>80</v>
      </c>
      <c r="BF7" s="217"/>
      <c r="BG7" s="216" t="s">
        <v>81</v>
      </c>
      <c r="BH7" s="217"/>
      <c r="BI7" s="216" t="s">
        <v>82</v>
      </c>
      <c r="BJ7" s="217"/>
      <c r="BK7" s="216" t="s">
        <v>83</v>
      </c>
      <c r="BL7" s="217"/>
      <c r="BM7" s="216" t="s">
        <v>84</v>
      </c>
      <c r="BN7" s="217"/>
      <c r="BO7" s="216" t="s">
        <v>85</v>
      </c>
      <c r="BP7" s="217"/>
      <c r="BQ7" s="216" t="s">
        <v>86</v>
      </c>
      <c r="BR7" s="217"/>
      <c r="BS7" s="216" t="s">
        <v>87</v>
      </c>
      <c r="BT7" s="217"/>
      <c r="BU7" s="216" t="s">
        <v>88</v>
      </c>
      <c r="BV7" s="217"/>
      <c r="BW7" s="216" t="s">
        <v>89</v>
      </c>
      <c r="BX7" s="217"/>
      <c r="BY7" s="216" t="s">
        <v>90</v>
      </c>
      <c r="BZ7" s="217"/>
      <c r="CA7" s="216" t="s">
        <v>91</v>
      </c>
      <c r="CB7" s="217"/>
      <c r="CC7" s="216" t="s">
        <v>92</v>
      </c>
      <c r="CD7" s="217"/>
      <c r="CE7" s="216" t="s">
        <v>93</v>
      </c>
      <c r="CF7" s="217"/>
      <c r="CG7" s="216" t="s">
        <v>94</v>
      </c>
      <c r="CH7" s="217"/>
      <c r="CI7" s="216" t="s">
        <v>95</v>
      </c>
      <c r="CJ7" s="217"/>
      <c r="CK7" s="216" t="s">
        <v>96</v>
      </c>
      <c r="CL7" s="217"/>
      <c r="CM7" s="216" t="s">
        <v>97</v>
      </c>
      <c r="CN7" s="217"/>
      <c r="CO7" s="216" t="s">
        <v>98</v>
      </c>
      <c r="CP7" s="217"/>
      <c r="CQ7" s="216" t="s">
        <v>99</v>
      </c>
      <c r="CR7" s="217"/>
      <c r="CS7" s="216" t="s">
        <v>100</v>
      </c>
      <c r="CT7" s="217"/>
      <c r="CU7" s="216" t="s">
        <v>101</v>
      </c>
      <c r="CV7" s="217"/>
      <c r="CW7" s="223"/>
      <c r="CX7" s="223"/>
      <c r="CY7" s="218" t="s">
        <v>102</v>
      </c>
      <c r="CZ7" s="218"/>
      <c r="DA7" s="10"/>
      <c r="DB7" s="10"/>
      <c r="DC7" s="10"/>
      <c r="DD7" s="10"/>
      <c r="DE7" s="223"/>
      <c r="DF7" s="223"/>
    </row>
    <row r="8" spans="1:110" s="73" customFormat="1" ht="15.75" customHeight="1" x14ac:dyDescent="0.25">
      <c r="A8" s="199"/>
      <c r="B8" s="199"/>
      <c r="C8" s="199"/>
      <c r="D8" s="201"/>
      <c r="E8" s="202"/>
      <c r="F8" s="194"/>
      <c r="G8" s="189"/>
      <c r="H8" s="192"/>
      <c r="I8" s="192"/>
      <c r="J8" s="192"/>
      <c r="K8" s="194" t="s">
        <v>103</v>
      </c>
      <c r="L8" s="188" t="s">
        <v>104</v>
      </c>
      <c r="M8" s="191" t="s">
        <v>105</v>
      </c>
      <c r="N8" s="191" t="s">
        <v>106</v>
      </c>
      <c r="O8" s="216" t="s">
        <v>107</v>
      </c>
      <c r="P8" s="217"/>
      <c r="Q8" s="216" t="s">
        <v>107</v>
      </c>
      <c r="R8" s="217"/>
      <c r="S8" s="216" t="s">
        <v>107</v>
      </c>
      <c r="T8" s="217"/>
      <c r="U8" s="216" t="s">
        <v>107</v>
      </c>
      <c r="V8" s="217"/>
      <c r="W8" s="216" t="s">
        <v>107</v>
      </c>
      <c r="X8" s="217"/>
      <c r="Y8" s="216" t="s">
        <v>107</v>
      </c>
      <c r="Z8" s="217"/>
      <c r="AA8" s="216" t="s">
        <v>107</v>
      </c>
      <c r="AB8" s="217"/>
      <c r="AC8" s="216" t="s">
        <v>107</v>
      </c>
      <c r="AD8" s="217"/>
      <c r="AE8" s="216" t="s">
        <v>107</v>
      </c>
      <c r="AF8" s="217"/>
      <c r="AG8" s="216" t="s">
        <v>107</v>
      </c>
      <c r="AH8" s="217"/>
      <c r="AI8" s="216" t="s">
        <v>107</v>
      </c>
      <c r="AJ8" s="217"/>
      <c r="AK8" s="216" t="s">
        <v>107</v>
      </c>
      <c r="AL8" s="217"/>
      <c r="AM8" s="216" t="s">
        <v>107</v>
      </c>
      <c r="AN8" s="217"/>
      <c r="AO8" s="216" t="s">
        <v>107</v>
      </c>
      <c r="AP8" s="217"/>
      <c r="AQ8" s="216" t="s">
        <v>107</v>
      </c>
      <c r="AR8" s="217"/>
      <c r="AS8" s="216" t="s">
        <v>107</v>
      </c>
      <c r="AT8" s="217"/>
      <c r="AU8" s="216" t="s">
        <v>107</v>
      </c>
      <c r="AV8" s="217"/>
      <c r="AW8" s="216" t="s">
        <v>107</v>
      </c>
      <c r="AX8" s="217"/>
      <c r="AY8" s="216" t="s">
        <v>107</v>
      </c>
      <c r="AZ8" s="217"/>
      <c r="BA8" s="216" t="s">
        <v>107</v>
      </c>
      <c r="BB8" s="217"/>
      <c r="BC8" s="216" t="s">
        <v>107</v>
      </c>
      <c r="BD8" s="217"/>
      <c r="BE8" s="216" t="s">
        <v>107</v>
      </c>
      <c r="BF8" s="217"/>
      <c r="BG8" s="216" t="s">
        <v>107</v>
      </c>
      <c r="BH8" s="217"/>
      <c r="BI8" s="216" t="s">
        <v>107</v>
      </c>
      <c r="BJ8" s="217"/>
      <c r="BK8" s="216" t="s">
        <v>107</v>
      </c>
      <c r="BL8" s="217"/>
      <c r="BM8" s="216" t="s">
        <v>107</v>
      </c>
      <c r="BN8" s="217"/>
      <c r="BO8" s="216" t="s">
        <v>107</v>
      </c>
      <c r="BP8" s="217"/>
      <c r="BQ8" s="216" t="s">
        <v>107</v>
      </c>
      <c r="BR8" s="217"/>
      <c r="BS8" s="216" t="s">
        <v>107</v>
      </c>
      <c r="BT8" s="217"/>
      <c r="BU8" s="216" t="s">
        <v>107</v>
      </c>
      <c r="BV8" s="217"/>
      <c r="BW8" s="216" t="s">
        <v>107</v>
      </c>
      <c r="BX8" s="217"/>
      <c r="BY8" s="216" t="s">
        <v>107</v>
      </c>
      <c r="BZ8" s="217"/>
      <c r="CA8" s="216" t="s">
        <v>107</v>
      </c>
      <c r="CB8" s="217"/>
      <c r="CC8" s="216" t="s">
        <v>107</v>
      </c>
      <c r="CD8" s="217"/>
      <c r="CE8" s="216" t="s">
        <v>107</v>
      </c>
      <c r="CF8" s="217"/>
      <c r="CG8" s="216" t="s">
        <v>107</v>
      </c>
      <c r="CH8" s="217"/>
      <c r="CI8" s="216" t="s">
        <v>107</v>
      </c>
      <c r="CJ8" s="217"/>
      <c r="CK8" s="216" t="s">
        <v>107</v>
      </c>
      <c r="CL8" s="217"/>
      <c r="CM8" s="216" t="s">
        <v>107</v>
      </c>
      <c r="CN8" s="217"/>
      <c r="CO8" s="216" t="s">
        <v>107</v>
      </c>
      <c r="CP8" s="217"/>
      <c r="CQ8" s="216" t="s">
        <v>107</v>
      </c>
      <c r="CR8" s="217"/>
      <c r="CS8" s="216" t="s">
        <v>107</v>
      </c>
      <c r="CT8" s="217"/>
      <c r="CU8" s="216" t="s">
        <v>107</v>
      </c>
      <c r="CV8" s="217"/>
      <c r="CW8" s="216" t="s">
        <v>107</v>
      </c>
      <c r="CX8" s="217"/>
      <c r="CY8" s="216" t="s">
        <v>107</v>
      </c>
      <c r="CZ8" s="217"/>
      <c r="DA8" s="216" t="s">
        <v>107</v>
      </c>
      <c r="DB8" s="217"/>
      <c r="DC8" s="216" t="s">
        <v>107</v>
      </c>
      <c r="DD8" s="217"/>
      <c r="DE8" s="216" t="s">
        <v>107</v>
      </c>
      <c r="DF8" s="217"/>
    </row>
    <row r="9" spans="1:110" ht="53.25" customHeight="1" x14ac:dyDescent="0.25">
      <c r="A9" s="200"/>
      <c r="B9" s="200"/>
      <c r="C9" s="200"/>
      <c r="D9" s="201"/>
      <c r="E9" s="202"/>
      <c r="F9" s="194"/>
      <c r="G9" s="190"/>
      <c r="H9" s="193"/>
      <c r="I9" s="193"/>
      <c r="J9" s="193"/>
      <c r="K9" s="194"/>
      <c r="L9" s="190"/>
      <c r="M9" s="193"/>
      <c r="N9" s="193"/>
      <c r="O9" s="11" t="s">
        <v>108</v>
      </c>
      <c r="P9" s="12" t="s">
        <v>109</v>
      </c>
      <c r="Q9" s="11" t="s">
        <v>108</v>
      </c>
      <c r="R9" s="12" t="s">
        <v>109</v>
      </c>
      <c r="S9" s="11" t="s">
        <v>108</v>
      </c>
      <c r="T9" s="12" t="s">
        <v>109</v>
      </c>
      <c r="U9" s="11" t="s">
        <v>108</v>
      </c>
      <c r="V9" s="12" t="s">
        <v>109</v>
      </c>
      <c r="W9" s="11" t="s">
        <v>108</v>
      </c>
      <c r="X9" s="12" t="s">
        <v>109</v>
      </c>
      <c r="Y9" s="11" t="s">
        <v>108</v>
      </c>
      <c r="Z9" s="12" t="s">
        <v>109</v>
      </c>
      <c r="AA9" s="12" t="s">
        <v>110</v>
      </c>
      <c r="AB9" s="12" t="s">
        <v>109</v>
      </c>
      <c r="AC9" s="11" t="s">
        <v>108</v>
      </c>
      <c r="AD9" s="12" t="s">
        <v>109</v>
      </c>
      <c r="AE9" s="11" t="s">
        <v>108</v>
      </c>
      <c r="AF9" s="12" t="s">
        <v>109</v>
      </c>
      <c r="AG9" s="11" t="s">
        <v>108</v>
      </c>
      <c r="AH9" s="12" t="s">
        <v>109</v>
      </c>
      <c r="AI9" s="11" t="s">
        <v>108</v>
      </c>
      <c r="AJ9" s="12" t="s">
        <v>109</v>
      </c>
      <c r="AK9" s="11" t="s">
        <v>108</v>
      </c>
      <c r="AL9" s="12" t="s">
        <v>109</v>
      </c>
      <c r="AM9" s="12" t="s">
        <v>110</v>
      </c>
      <c r="AN9" s="12" t="s">
        <v>109</v>
      </c>
      <c r="AO9" s="11" t="s">
        <v>108</v>
      </c>
      <c r="AP9" s="12" t="s">
        <v>109</v>
      </c>
      <c r="AQ9" s="11" t="s">
        <v>108</v>
      </c>
      <c r="AR9" s="12" t="s">
        <v>109</v>
      </c>
      <c r="AS9" s="11" t="s">
        <v>108</v>
      </c>
      <c r="AT9" s="12" t="s">
        <v>109</v>
      </c>
      <c r="AU9" s="11" t="s">
        <v>108</v>
      </c>
      <c r="AV9" s="12" t="s">
        <v>109</v>
      </c>
      <c r="AW9" s="11" t="s">
        <v>108</v>
      </c>
      <c r="AX9" s="12" t="s">
        <v>109</v>
      </c>
      <c r="AY9" s="12" t="s">
        <v>110</v>
      </c>
      <c r="AZ9" s="12" t="s">
        <v>109</v>
      </c>
      <c r="BA9" s="11" t="s">
        <v>108</v>
      </c>
      <c r="BB9" s="12" t="s">
        <v>109</v>
      </c>
      <c r="BC9" s="11" t="s">
        <v>108</v>
      </c>
      <c r="BD9" s="12" t="s">
        <v>109</v>
      </c>
      <c r="BE9" s="11" t="s">
        <v>108</v>
      </c>
      <c r="BF9" s="12" t="s">
        <v>109</v>
      </c>
      <c r="BG9" s="11" t="s">
        <v>108</v>
      </c>
      <c r="BH9" s="12" t="s">
        <v>109</v>
      </c>
      <c r="BI9" s="11" t="s">
        <v>108</v>
      </c>
      <c r="BJ9" s="12" t="s">
        <v>109</v>
      </c>
      <c r="BK9" s="11" t="s">
        <v>108</v>
      </c>
      <c r="BL9" s="12" t="s">
        <v>109</v>
      </c>
      <c r="BM9" s="11" t="s">
        <v>108</v>
      </c>
      <c r="BN9" s="12" t="s">
        <v>109</v>
      </c>
      <c r="BO9" s="11" t="s">
        <v>108</v>
      </c>
      <c r="BP9" s="12" t="s">
        <v>109</v>
      </c>
      <c r="BQ9" s="11" t="s">
        <v>108</v>
      </c>
      <c r="BR9" s="12" t="s">
        <v>109</v>
      </c>
      <c r="BS9" s="11" t="s">
        <v>108</v>
      </c>
      <c r="BT9" s="12" t="s">
        <v>109</v>
      </c>
      <c r="BU9" s="11" t="s">
        <v>108</v>
      </c>
      <c r="BV9" s="12" t="s">
        <v>109</v>
      </c>
      <c r="BW9" s="11" t="s">
        <v>108</v>
      </c>
      <c r="BX9" s="12" t="s">
        <v>109</v>
      </c>
      <c r="BY9" s="11" t="s">
        <v>108</v>
      </c>
      <c r="BZ9" s="12" t="s">
        <v>109</v>
      </c>
      <c r="CA9" s="13" t="s">
        <v>110</v>
      </c>
      <c r="CB9" s="13" t="s">
        <v>109</v>
      </c>
      <c r="CC9" s="11" t="s">
        <v>108</v>
      </c>
      <c r="CD9" s="12" t="s">
        <v>109</v>
      </c>
      <c r="CE9" s="11" t="s">
        <v>108</v>
      </c>
      <c r="CF9" s="12" t="s">
        <v>109</v>
      </c>
      <c r="CG9" s="11" t="s">
        <v>108</v>
      </c>
      <c r="CH9" s="12" t="s">
        <v>109</v>
      </c>
      <c r="CI9" s="11" t="s">
        <v>108</v>
      </c>
      <c r="CJ9" s="12" t="s">
        <v>109</v>
      </c>
      <c r="CK9" s="11" t="s">
        <v>108</v>
      </c>
      <c r="CL9" s="12" t="s">
        <v>109</v>
      </c>
      <c r="CM9" s="11" t="s">
        <v>108</v>
      </c>
      <c r="CN9" s="12" t="s">
        <v>109</v>
      </c>
      <c r="CO9" s="11" t="s">
        <v>108</v>
      </c>
      <c r="CP9" s="12" t="s">
        <v>109</v>
      </c>
      <c r="CQ9" s="11" t="s">
        <v>108</v>
      </c>
      <c r="CR9" s="12" t="s">
        <v>109</v>
      </c>
      <c r="CS9" s="11" t="s">
        <v>108</v>
      </c>
      <c r="CT9" s="12" t="s">
        <v>109</v>
      </c>
      <c r="CU9" s="11" t="s">
        <v>108</v>
      </c>
      <c r="CV9" s="12" t="s">
        <v>109</v>
      </c>
      <c r="CW9" s="11" t="s">
        <v>108</v>
      </c>
      <c r="CX9" s="12" t="s">
        <v>109</v>
      </c>
      <c r="CY9" s="12" t="s">
        <v>110</v>
      </c>
      <c r="CZ9" s="12" t="s">
        <v>109</v>
      </c>
      <c r="DA9" s="12"/>
      <c r="DB9" s="12"/>
      <c r="DC9" s="12" t="s">
        <v>110</v>
      </c>
      <c r="DD9" s="12" t="s">
        <v>109</v>
      </c>
      <c r="DE9" s="11" t="s">
        <v>108</v>
      </c>
      <c r="DF9" s="12" t="s">
        <v>109</v>
      </c>
    </row>
    <row r="10" spans="1:110" x14ac:dyDescent="0.25">
      <c r="A10" s="14"/>
      <c r="B10" s="14"/>
      <c r="C10" s="14"/>
      <c r="D10" s="15"/>
      <c r="E10" s="16"/>
      <c r="F10" s="17"/>
      <c r="G10" s="18"/>
      <c r="H10" s="17"/>
      <c r="I10" s="18"/>
      <c r="J10" s="18"/>
      <c r="K10" s="17"/>
      <c r="L10" s="19"/>
      <c r="M10" s="19"/>
      <c r="N10" s="19"/>
      <c r="O10" s="20"/>
      <c r="P10" s="20">
        <v>1</v>
      </c>
      <c r="Q10" s="20"/>
      <c r="R10" s="20">
        <v>1</v>
      </c>
      <c r="S10" s="20"/>
      <c r="T10" s="20">
        <v>1</v>
      </c>
      <c r="U10" s="20"/>
      <c r="V10" s="20">
        <v>1</v>
      </c>
      <c r="W10" s="20"/>
      <c r="X10" s="20">
        <v>1</v>
      </c>
      <c r="Y10" s="21"/>
      <c r="Z10" s="20">
        <v>1</v>
      </c>
      <c r="AA10" s="20"/>
      <c r="AB10" s="20">
        <v>1</v>
      </c>
      <c r="AC10" s="20"/>
      <c r="AD10" s="20">
        <v>1</v>
      </c>
      <c r="AE10" s="20"/>
      <c r="AF10" s="20">
        <v>1</v>
      </c>
      <c r="AG10" s="22"/>
      <c r="AH10" s="22">
        <v>1</v>
      </c>
      <c r="AI10" s="23"/>
      <c r="AJ10" s="20">
        <v>1</v>
      </c>
      <c r="AK10" s="20"/>
      <c r="AL10" s="20">
        <v>1</v>
      </c>
      <c r="AM10" s="24"/>
      <c r="AN10" s="20">
        <v>1</v>
      </c>
      <c r="AO10" s="20"/>
      <c r="AP10" s="20">
        <v>1</v>
      </c>
      <c r="AQ10" s="20"/>
      <c r="AR10" s="20">
        <v>1</v>
      </c>
      <c r="AS10" s="20"/>
      <c r="AT10" s="20">
        <v>1</v>
      </c>
      <c r="AU10" s="20"/>
      <c r="AV10" s="20">
        <v>1</v>
      </c>
      <c r="AW10" s="20"/>
      <c r="AX10" s="20">
        <v>1</v>
      </c>
      <c r="AY10" s="25"/>
      <c r="AZ10" s="25">
        <v>1</v>
      </c>
      <c r="BA10" s="20"/>
      <c r="BB10" s="20">
        <v>1</v>
      </c>
      <c r="BC10" s="20"/>
      <c r="BD10" s="20">
        <v>1</v>
      </c>
      <c r="BE10" s="20"/>
      <c r="BF10" s="20">
        <v>1</v>
      </c>
      <c r="BG10" s="20"/>
      <c r="BH10" s="20">
        <v>1</v>
      </c>
      <c r="BI10" s="20"/>
      <c r="BJ10" s="25">
        <v>1</v>
      </c>
      <c r="BK10" s="20"/>
      <c r="BL10" s="20">
        <v>1</v>
      </c>
      <c r="BM10" s="20"/>
      <c r="BN10" s="20">
        <v>1</v>
      </c>
      <c r="BO10" s="20"/>
      <c r="BP10" s="20">
        <v>1</v>
      </c>
      <c r="BQ10" s="20"/>
      <c r="BR10" s="20">
        <v>1</v>
      </c>
      <c r="BS10" s="20"/>
      <c r="BT10" s="20">
        <v>1</v>
      </c>
      <c r="BU10" s="20"/>
      <c r="BV10" s="20">
        <v>1</v>
      </c>
      <c r="BW10" s="20"/>
      <c r="BX10" s="20">
        <v>1</v>
      </c>
      <c r="BY10" s="20"/>
      <c r="BZ10" s="20">
        <v>1</v>
      </c>
      <c r="CA10" s="26"/>
      <c r="CB10" s="27">
        <v>1</v>
      </c>
      <c r="CC10" s="20"/>
      <c r="CD10" s="25">
        <v>1</v>
      </c>
      <c r="CE10" s="20"/>
      <c r="CF10" s="20">
        <v>1</v>
      </c>
      <c r="CG10" s="21"/>
      <c r="CH10" s="20">
        <v>1</v>
      </c>
      <c r="CI10" s="20"/>
      <c r="CJ10" s="25">
        <v>1</v>
      </c>
      <c r="CK10" s="20"/>
      <c r="CL10" s="25">
        <v>1</v>
      </c>
      <c r="CM10" s="20"/>
      <c r="CN10" s="20">
        <v>1</v>
      </c>
      <c r="CO10" s="20"/>
      <c r="CP10" s="20">
        <v>1</v>
      </c>
      <c r="CQ10" s="20"/>
      <c r="CR10" s="20">
        <v>1</v>
      </c>
      <c r="CS10" s="20"/>
      <c r="CT10" s="20">
        <v>1</v>
      </c>
      <c r="CU10" s="20"/>
      <c r="CV10" s="20">
        <v>1</v>
      </c>
      <c r="CW10" s="20"/>
      <c r="CX10" s="20">
        <v>1</v>
      </c>
      <c r="CY10" s="20"/>
      <c r="CZ10" s="20"/>
      <c r="DA10" s="20"/>
      <c r="DB10" s="20"/>
      <c r="DC10" s="20"/>
      <c r="DD10" s="20"/>
      <c r="DE10" s="14"/>
      <c r="DF10" s="14"/>
    </row>
    <row r="11" spans="1:110" ht="15" x14ac:dyDescent="0.25">
      <c r="A11" s="159">
        <v>1</v>
      </c>
      <c r="B11" s="159">
        <v>1</v>
      </c>
      <c r="C11" s="160" t="s">
        <v>111</v>
      </c>
      <c r="D11" s="161" t="s">
        <v>112</v>
      </c>
      <c r="E11" s="162"/>
      <c r="F11" s="163"/>
      <c r="G11" s="164"/>
      <c r="H11" s="163"/>
      <c r="I11" s="18"/>
      <c r="J11" s="18"/>
      <c r="K11" s="163"/>
      <c r="L11" s="166"/>
      <c r="M11" s="166"/>
      <c r="N11" s="166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</row>
    <row r="12" spans="1:110" ht="15" x14ac:dyDescent="0.25">
      <c r="A12" s="159">
        <v>2</v>
      </c>
      <c r="B12" s="159"/>
      <c r="C12" s="160" t="s">
        <v>113</v>
      </c>
      <c r="D12" s="165" t="s">
        <v>114</v>
      </c>
      <c r="E12" s="162"/>
      <c r="F12" s="163"/>
      <c r="G12" s="163"/>
      <c r="H12" s="163"/>
      <c r="I12" s="18"/>
      <c r="J12" s="18"/>
      <c r="K12" s="166"/>
      <c r="L12" s="166"/>
      <c r="M12" s="166"/>
      <c r="N12" s="166"/>
      <c r="O12" s="126">
        <f>SUM(O13:O22)</f>
        <v>100</v>
      </c>
      <c r="P12" s="126">
        <f>SUM(P13:P22)</f>
        <v>1876349.9440000001</v>
      </c>
      <c r="Q12" s="126">
        <f t="shared" ref="Q12:CB12" si="0">SUM(Q13:Q22)</f>
        <v>0</v>
      </c>
      <c r="R12" s="126">
        <f t="shared" si="0"/>
        <v>0</v>
      </c>
      <c r="S12" s="126">
        <f t="shared" si="0"/>
        <v>0</v>
      </c>
      <c r="T12" s="126">
        <f t="shared" si="0"/>
        <v>0</v>
      </c>
      <c r="U12" s="126">
        <f t="shared" si="0"/>
        <v>0</v>
      </c>
      <c r="V12" s="126">
        <f t="shared" si="0"/>
        <v>0</v>
      </c>
      <c r="W12" s="126">
        <f t="shared" si="0"/>
        <v>1100</v>
      </c>
      <c r="X12" s="126">
        <f t="shared" si="0"/>
        <v>123091801.314944</v>
      </c>
      <c r="Y12" s="126">
        <f t="shared" si="0"/>
        <v>0</v>
      </c>
      <c r="Z12" s="126">
        <f t="shared" si="0"/>
        <v>0</v>
      </c>
      <c r="AA12" s="126">
        <f t="shared" si="0"/>
        <v>0</v>
      </c>
      <c r="AB12" s="126">
        <f t="shared" si="0"/>
        <v>0</v>
      </c>
      <c r="AC12" s="126">
        <f t="shared" si="0"/>
        <v>0</v>
      </c>
      <c r="AD12" s="126">
        <f t="shared" si="0"/>
        <v>0</v>
      </c>
      <c r="AE12" s="126">
        <f t="shared" si="0"/>
        <v>0</v>
      </c>
      <c r="AF12" s="126">
        <f t="shared" si="0"/>
        <v>0</v>
      </c>
      <c r="AG12" s="126">
        <f t="shared" si="0"/>
        <v>50</v>
      </c>
      <c r="AH12" s="126">
        <f t="shared" si="0"/>
        <v>673116.92</v>
      </c>
      <c r="AI12" s="126">
        <f t="shared" si="0"/>
        <v>0</v>
      </c>
      <c r="AJ12" s="126">
        <f t="shared" si="0"/>
        <v>0</v>
      </c>
      <c r="AK12" s="126">
        <f t="shared" si="0"/>
        <v>140</v>
      </c>
      <c r="AL12" s="126">
        <f t="shared" si="0"/>
        <v>2585470.3392000003</v>
      </c>
      <c r="AM12" s="126">
        <f t="shared" si="0"/>
        <v>0</v>
      </c>
      <c r="AN12" s="126">
        <f t="shared" si="0"/>
        <v>0</v>
      </c>
      <c r="AO12" s="126">
        <f t="shared" si="0"/>
        <v>662</v>
      </c>
      <c r="AP12" s="126">
        <f t="shared" si="0"/>
        <v>7446562.9279999984</v>
      </c>
      <c r="AQ12" s="126">
        <f t="shared" si="0"/>
        <v>0</v>
      </c>
      <c r="AR12" s="126">
        <f t="shared" si="0"/>
        <v>0</v>
      </c>
      <c r="AS12" s="126">
        <f t="shared" si="0"/>
        <v>0</v>
      </c>
      <c r="AT12" s="126">
        <f t="shared" si="0"/>
        <v>0</v>
      </c>
      <c r="AU12" s="126">
        <f t="shared" si="0"/>
        <v>0</v>
      </c>
      <c r="AV12" s="126">
        <f t="shared" si="0"/>
        <v>0</v>
      </c>
      <c r="AW12" s="126">
        <f t="shared" si="0"/>
        <v>0</v>
      </c>
      <c r="AX12" s="126">
        <f t="shared" si="0"/>
        <v>0</v>
      </c>
      <c r="AY12" s="126">
        <f t="shared" si="0"/>
        <v>0</v>
      </c>
      <c r="AZ12" s="126">
        <f t="shared" si="0"/>
        <v>0</v>
      </c>
      <c r="BA12" s="126">
        <f t="shared" si="0"/>
        <v>0</v>
      </c>
      <c r="BB12" s="126">
        <f t="shared" si="0"/>
        <v>0</v>
      </c>
      <c r="BC12" s="126">
        <f t="shared" si="0"/>
        <v>327</v>
      </c>
      <c r="BD12" s="126">
        <f t="shared" si="0"/>
        <v>4854429.608</v>
      </c>
      <c r="BE12" s="126">
        <f t="shared" si="0"/>
        <v>15</v>
      </c>
      <c r="BF12" s="126">
        <f t="shared" si="0"/>
        <v>111049.68</v>
      </c>
      <c r="BG12" s="126">
        <f t="shared" si="0"/>
        <v>0</v>
      </c>
      <c r="BH12" s="126">
        <f t="shared" si="0"/>
        <v>0</v>
      </c>
      <c r="BI12" s="126">
        <f t="shared" si="0"/>
        <v>0</v>
      </c>
      <c r="BJ12" s="126">
        <f t="shared" si="0"/>
        <v>0</v>
      </c>
      <c r="BK12" s="126">
        <f t="shared" si="0"/>
        <v>150</v>
      </c>
      <c r="BL12" s="126">
        <f t="shared" si="0"/>
        <v>1940836.6879999996</v>
      </c>
      <c r="BM12" s="126">
        <f t="shared" si="0"/>
        <v>0</v>
      </c>
      <c r="BN12" s="126">
        <f t="shared" si="0"/>
        <v>0</v>
      </c>
      <c r="BO12" s="126">
        <f t="shared" si="0"/>
        <v>0</v>
      </c>
      <c r="BP12" s="126">
        <f t="shared" si="0"/>
        <v>0</v>
      </c>
      <c r="BQ12" s="126">
        <f t="shared" si="0"/>
        <v>0</v>
      </c>
      <c r="BR12" s="126">
        <f t="shared" si="0"/>
        <v>0</v>
      </c>
      <c r="BS12" s="126">
        <f t="shared" si="0"/>
        <v>0</v>
      </c>
      <c r="BT12" s="126">
        <f t="shared" si="0"/>
        <v>0</v>
      </c>
      <c r="BU12" s="126">
        <f t="shared" si="0"/>
        <v>0</v>
      </c>
      <c r="BV12" s="126">
        <f t="shared" si="0"/>
        <v>0</v>
      </c>
      <c r="BW12" s="126">
        <f t="shared" si="0"/>
        <v>262</v>
      </c>
      <c r="BX12" s="126">
        <f t="shared" si="0"/>
        <v>4751523.5712000001</v>
      </c>
      <c r="BY12" s="126">
        <f t="shared" si="0"/>
        <v>280</v>
      </c>
      <c r="BZ12" s="126">
        <f t="shared" si="0"/>
        <v>3580241.6831999999</v>
      </c>
      <c r="CA12" s="126">
        <f t="shared" si="0"/>
        <v>0</v>
      </c>
      <c r="CB12" s="126">
        <f t="shared" si="0"/>
        <v>0</v>
      </c>
      <c r="CC12" s="126">
        <f t="shared" ref="CC12:DF12" si="1">SUM(CC13:CC22)</f>
        <v>135</v>
      </c>
      <c r="CD12" s="126">
        <f t="shared" si="1"/>
        <v>1956812.2559999998</v>
      </c>
      <c r="CE12" s="126">
        <f t="shared" si="1"/>
        <v>0</v>
      </c>
      <c r="CF12" s="126">
        <f t="shared" si="1"/>
        <v>0</v>
      </c>
      <c r="CG12" s="126">
        <f t="shared" si="1"/>
        <v>41</v>
      </c>
      <c r="CH12" s="126">
        <f t="shared" si="1"/>
        <v>672376.58879999991</v>
      </c>
      <c r="CI12" s="126">
        <f t="shared" si="1"/>
        <v>0</v>
      </c>
      <c r="CJ12" s="126">
        <f t="shared" si="1"/>
        <v>0</v>
      </c>
      <c r="CK12" s="126">
        <f t="shared" si="1"/>
        <v>28</v>
      </c>
      <c r="CL12" s="126">
        <f t="shared" si="1"/>
        <v>447004.18559999997</v>
      </c>
      <c r="CM12" s="126">
        <f t="shared" si="1"/>
        <v>0</v>
      </c>
      <c r="CN12" s="126">
        <f t="shared" si="1"/>
        <v>0</v>
      </c>
      <c r="CO12" s="126">
        <f t="shared" si="1"/>
        <v>0</v>
      </c>
      <c r="CP12" s="126">
        <f t="shared" si="1"/>
        <v>0</v>
      </c>
      <c r="CQ12" s="126">
        <f t="shared" si="1"/>
        <v>0</v>
      </c>
      <c r="CR12" s="126">
        <f t="shared" si="1"/>
        <v>0</v>
      </c>
      <c r="CS12" s="126">
        <f t="shared" si="1"/>
        <v>0</v>
      </c>
      <c r="CT12" s="126">
        <f t="shared" si="1"/>
        <v>0</v>
      </c>
      <c r="CU12" s="126">
        <f t="shared" si="1"/>
        <v>5</v>
      </c>
      <c r="CV12" s="126">
        <f t="shared" si="1"/>
        <v>346960.39168</v>
      </c>
      <c r="CW12" s="126">
        <f t="shared" si="1"/>
        <v>0</v>
      </c>
      <c r="CX12" s="126">
        <f t="shared" si="1"/>
        <v>0</v>
      </c>
      <c r="CY12" s="126">
        <f t="shared" si="1"/>
        <v>0</v>
      </c>
      <c r="CZ12" s="126">
        <f t="shared" si="1"/>
        <v>0</v>
      </c>
      <c r="DA12" s="126">
        <f t="shared" si="1"/>
        <v>0</v>
      </c>
      <c r="DB12" s="126">
        <f t="shared" si="1"/>
        <v>0</v>
      </c>
      <c r="DC12" s="126">
        <f t="shared" si="1"/>
        <v>0</v>
      </c>
      <c r="DD12" s="126">
        <f t="shared" si="1"/>
        <v>0</v>
      </c>
      <c r="DE12" s="126">
        <f t="shared" si="1"/>
        <v>3295</v>
      </c>
      <c r="DF12" s="126">
        <f t="shared" si="1"/>
        <v>154334536.09862399</v>
      </c>
    </row>
    <row r="13" spans="1:110" ht="30" x14ac:dyDescent="0.25">
      <c r="A13" s="14"/>
      <c r="B13" s="14">
        <v>1</v>
      </c>
      <c r="C13" s="45" t="s">
        <v>115</v>
      </c>
      <c r="D13" s="28" t="s">
        <v>116</v>
      </c>
      <c r="E13" s="29">
        <v>13916</v>
      </c>
      <c r="F13" s="30">
        <v>0.83</v>
      </c>
      <c r="G13" s="31"/>
      <c r="H13" s="32">
        <v>1</v>
      </c>
      <c r="I13" s="33"/>
      <c r="J13" s="33"/>
      <c r="K13" s="34">
        <v>1.4</v>
      </c>
      <c r="L13" s="34">
        <v>1.68</v>
      </c>
      <c r="M13" s="34">
        <v>2.23</v>
      </c>
      <c r="N13" s="35">
        <v>2.57</v>
      </c>
      <c r="O13" s="66">
        <v>3</v>
      </c>
      <c r="P13" s="36">
        <f>SUM(O13*$E13*$F13*$H13*$K13*$P$10)</f>
        <v>48511.175999999992</v>
      </c>
      <c r="Q13" s="39"/>
      <c r="R13" s="36">
        <f>SUM(Q13*$E13*$F13*$H13*$K13*$R$10)</f>
        <v>0</v>
      </c>
      <c r="S13" s="39"/>
      <c r="T13" s="37">
        <f>SUM(S13*$E13*$F13*$H13*$K13*$T$10)</f>
        <v>0</v>
      </c>
      <c r="U13" s="39"/>
      <c r="V13" s="36">
        <f>SUM(U13*$E13*$F13*$H13*$K13*$V$10)</f>
        <v>0</v>
      </c>
      <c r="W13" s="39"/>
      <c r="X13" s="38">
        <f>SUM(W13*$E13*$F13*$H13*$K13*$X$10)</f>
        <v>0</v>
      </c>
      <c r="Y13" s="37"/>
      <c r="Z13" s="37">
        <f t="shared" ref="Z13:Z22" si="2">SUM(Y13*$E13*$F13*$H13*$K13*$Z$10)</f>
        <v>0</v>
      </c>
      <c r="AA13" s="64">
        <v>0</v>
      </c>
      <c r="AB13" s="36">
        <v>0</v>
      </c>
      <c r="AC13" s="39">
        <v>0</v>
      </c>
      <c r="AD13" s="36">
        <v>0</v>
      </c>
      <c r="AE13" s="39">
        <v>0</v>
      </c>
      <c r="AF13" s="36">
        <v>0</v>
      </c>
      <c r="AG13" s="39">
        <v>0</v>
      </c>
      <c r="AH13" s="36">
        <v>0</v>
      </c>
      <c r="AI13" s="39">
        <v>0</v>
      </c>
      <c r="AJ13" s="36">
        <v>0</v>
      </c>
      <c r="AK13" s="37">
        <v>107</v>
      </c>
      <c r="AL13" s="36">
        <f>AK13*$E13*$F13*$H13*$L13*$AL$10</f>
        <v>2076278.3328</v>
      </c>
      <c r="AM13" s="64"/>
      <c r="AN13" s="36">
        <f>SUM(AM13*$E13*$F13*$H13*$K13*$AN$10)</f>
        <v>0</v>
      </c>
      <c r="AO13" s="37">
        <v>50</v>
      </c>
      <c r="AP13" s="37">
        <f t="shared" ref="AP13:AP18" si="3">SUM(AO13*$E13*$F13*$H13*$K13*$AP$10)</f>
        <v>808519.6</v>
      </c>
      <c r="AQ13" s="39"/>
      <c r="AR13" s="36">
        <f>SUM(AQ13*$E13*$F13*$H13*$K13*$AR$10)</f>
        <v>0</v>
      </c>
      <c r="AS13" s="39"/>
      <c r="AT13" s="36">
        <f>SUM(AS13*$E13*$F13*$H13*$K13*$AT$10)</f>
        <v>0</v>
      </c>
      <c r="AU13" s="39"/>
      <c r="AV13" s="36">
        <f>SUM(AU13*$E13*$F13*$H13*$K13*$AV$10)</f>
        <v>0</v>
      </c>
      <c r="AW13" s="39"/>
      <c r="AX13" s="36">
        <f>SUM(AW13*$E13*$F13*$H13*$K13*$AX$10)</f>
        <v>0</v>
      </c>
      <c r="AY13" s="37"/>
      <c r="AZ13" s="36">
        <f>SUM(AY13*$E13*$F13*$H13*$K13*$AZ$10)</f>
        <v>0</v>
      </c>
      <c r="BA13" s="39"/>
      <c r="BB13" s="36">
        <f>SUM(BA13*$E13*$F13*$H13*$K13*$BB$10)</f>
        <v>0</v>
      </c>
      <c r="BC13" s="37">
        <v>40</v>
      </c>
      <c r="BD13" s="36">
        <f t="shared" ref="BD13:BD18" si="4">SUM(BC13*$E13*$F13*$H13*$K13*$BD$10)</f>
        <v>646815.67999999993</v>
      </c>
      <c r="BE13" s="39"/>
      <c r="BF13" s="36">
        <f t="shared" ref="BF13:BF22" si="5">SUM(BE13*$E13*$F13*$H13*$K13*$BF$10)</f>
        <v>0</v>
      </c>
      <c r="BG13" s="39"/>
      <c r="BH13" s="36">
        <f>SUM(BG13*$E13*$F13*$H13*$K13*$BH$10)</f>
        <v>0</v>
      </c>
      <c r="BI13" s="39"/>
      <c r="BJ13" s="36">
        <f>SUM(BI13*$E13*$F13*$H13*$K13*$BJ$10)</f>
        <v>0</v>
      </c>
      <c r="BK13" s="37">
        <v>86</v>
      </c>
      <c r="BL13" s="36">
        <f t="shared" ref="BL13:BL18" si="6">SUM(BK13*$E13*$F13*$H13*$K13*$BL$10)</f>
        <v>1390653.7119999998</v>
      </c>
      <c r="BM13" s="39"/>
      <c r="BN13" s="36">
        <f>BM13*$E13*$F13*$H13*$L13*$BN$10</f>
        <v>0</v>
      </c>
      <c r="BO13" s="39"/>
      <c r="BP13" s="36">
        <f>BO13*$E13*$F13*$H13*$L13*$BP$10</f>
        <v>0</v>
      </c>
      <c r="BQ13" s="39"/>
      <c r="BR13" s="37">
        <f>BQ13*$E13*$F13*$H13*$L13*$BR$10</f>
        <v>0</v>
      </c>
      <c r="BS13" s="39"/>
      <c r="BT13" s="36">
        <f>BS13*$E13*$F13*$H13*$L13*$BT$10</f>
        <v>0</v>
      </c>
      <c r="BU13" s="39"/>
      <c r="BV13" s="36">
        <f>BU13*$E13*$F13*$H13*$L13*$BV$10</f>
        <v>0</v>
      </c>
      <c r="BW13" s="40">
        <v>116</v>
      </c>
      <c r="BX13" s="36">
        <f>BW13*$E13*$F13*$H13*$L13*$BX$10</f>
        <v>2250918.5663999999</v>
      </c>
      <c r="BY13" s="37">
        <v>82</v>
      </c>
      <c r="BZ13" s="36">
        <f>BY13*$E13*$F13*$H13*$L13*$BZ$10</f>
        <v>1591166.5728</v>
      </c>
      <c r="CA13" s="44"/>
      <c r="CB13" s="41">
        <f>CA13*$E13*$F13*$H13*$L13*$CB$10</f>
        <v>0</v>
      </c>
      <c r="CC13" s="37">
        <v>20</v>
      </c>
      <c r="CD13" s="36">
        <f t="shared" ref="CD13:CD18" si="7">CC13*$E13*$F13*$H13*$L13*$CD$10</f>
        <v>388089.40799999994</v>
      </c>
      <c r="CE13" s="39"/>
      <c r="CF13" s="36">
        <f>CE13*$E13*$F13*$H13*$L13*$CF$10</f>
        <v>0</v>
      </c>
      <c r="CG13" s="37">
        <v>10</v>
      </c>
      <c r="CH13" s="36">
        <f>CG13*$E13*$F13*$H13*$L13*$CH$10</f>
        <v>194044.70399999997</v>
      </c>
      <c r="CI13" s="39"/>
      <c r="CJ13" s="36">
        <f>CI13*$E13*$F13*$H13*$L13*$CJ$10</f>
        <v>0</v>
      </c>
      <c r="CK13" s="37">
        <v>2</v>
      </c>
      <c r="CL13" s="36">
        <f>CK13*$E13*$F13*$H13*$L13*$CL$10</f>
        <v>38808.940799999997</v>
      </c>
      <c r="CM13" s="39"/>
      <c r="CN13" s="36">
        <f>CM13*$E13*$F13*$H13*$L13*$CN$10</f>
        <v>0</v>
      </c>
      <c r="CO13" s="39"/>
      <c r="CP13" s="36">
        <f>CO13*$E13*$F13*$H13*$L13*$CP$10</f>
        <v>0</v>
      </c>
      <c r="CQ13" s="39"/>
      <c r="CR13" s="36">
        <f>CQ13*$E13*$F13*$H13*$M13*$CR$10</f>
        <v>0</v>
      </c>
      <c r="CS13" s="72"/>
      <c r="CT13" s="36">
        <f>CS13*$E13*$F13*$H13*$N13*$CT$10</f>
        <v>0</v>
      </c>
      <c r="CU13" s="37"/>
      <c r="CV13" s="42">
        <f>CU13*E13*F13*H13*K13*CV4</f>
        <v>0</v>
      </c>
      <c r="CW13" s="37"/>
      <c r="CX13" s="36"/>
      <c r="CY13" s="36"/>
      <c r="CZ13" s="36">
        <f>SUM(CY13*$E13*$F13*$H13*$K13*$R$10)</f>
        <v>0</v>
      </c>
      <c r="DA13" s="42"/>
      <c r="DB13" s="42"/>
      <c r="DC13" s="42"/>
      <c r="DD13" s="42"/>
      <c r="DE13" s="43">
        <f t="shared" ref="DE13:DE22" si="8">SUM(Q13+O13+AA13+S13+U13+AC13+Y13+W13+AE13+AI13+AG13+AK13+AM13+AQ13+BM13+BS13+AO13+BA13+BC13+CE13+CG13+CC13+CI13+CK13+BW13+BY13+AS13+AU13+AW13+AY13+BO13+BQ13+BU13+BE13+BG13+BI13+BK13+CA13+CM13+CO13+CQ13+CS13+CU13+CW13+DA13+DC13)</f>
        <v>516</v>
      </c>
      <c r="DF13" s="43">
        <f t="shared" ref="DF13:DF22" si="9">SUM(R13+P13+AB13+T13+V13+AD13+Z13+X13+AF13+AJ13+AH13+AL13+AN13+AR13+BN13+BT13+AP13+BB13+BD13+CF13+CH13+CD13+CJ13+CL13+BX13+BZ13+AT13+AV13+AX13+AZ13+BP13+BR13+BV13+BF13+BH13+BJ13+BL13+CB13+CN13+CP13+CR13+CT13+CV13+CX13+DB13+DD13)</f>
        <v>9433806.6928000003</v>
      </c>
    </row>
    <row r="14" spans="1:110" x14ac:dyDescent="0.25">
      <c r="A14" s="14"/>
      <c r="B14" s="14">
        <v>2</v>
      </c>
      <c r="C14" s="45" t="s">
        <v>117</v>
      </c>
      <c r="D14" s="28" t="s">
        <v>118</v>
      </c>
      <c r="E14" s="29">
        <v>13916</v>
      </c>
      <c r="F14" s="30">
        <v>0.66</v>
      </c>
      <c r="G14" s="31"/>
      <c r="H14" s="32">
        <v>1</v>
      </c>
      <c r="I14" s="33"/>
      <c r="J14" s="33"/>
      <c r="K14" s="34">
        <v>1.4</v>
      </c>
      <c r="L14" s="34">
        <v>1.68</v>
      </c>
      <c r="M14" s="34">
        <v>2.23</v>
      </c>
      <c r="N14" s="35">
        <v>2.57</v>
      </c>
      <c r="O14" s="66">
        <v>5</v>
      </c>
      <c r="P14" s="36">
        <f>SUM(O14*$E14*$F14*$H14*$K14*$P$10)</f>
        <v>64291.92</v>
      </c>
      <c r="Q14" s="39"/>
      <c r="R14" s="36">
        <f>SUM(Q14*$E14*$F14*$H14*$K14*$R$10)</f>
        <v>0</v>
      </c>
      <c r="S14" s="39"/>
      <c r="T14" s="37">
        <f>SUM(S14*$E14*$F14*$H14*$K14*$T$10)</f>
        <v>0</v>
      </c>
      <c r="U14" s="39"/>
      <c r="V14" s="36">
        <f>SUM(U14*$E14*$F14*$H14*$K14*$V$10)</f>
        <v>0</v>
      </c>
      <c r="W14" s="39"/>
      <c r="X14" s="38">
        <f>SUM(W14*$E14*$F14*$H14*$K14*$X$10)</f>
        <v>0</v>
      </c>
      <c r="Y14" s="37"/>
      <c r="Z14" s="37">
        <f t="shared" si="2"/>
        <v>0</v>
      </c>
      <c r="AA14" s="64">
        <v>0</v>
      </c>
      <c r="AB14" s="36">
        <v>0</v>
      </c>
      <c r="AC14" s="39">
        <v>0</v>
      </c>
      <c r="AD14" s="36">
        <v>0</v>
      </c>
      <c r="AE14" s="39">
        <v>0</v>
      </c>
      <c r="AF14" s="36">
        <v>0</v>
      </c>
      <c r="AG14" s="44">
        <v>10</v>
      </c>
      <c r="AH14" s="36">
        <f>AG14*E14*F14*H14*K14</f>
        <v>128583.84</v>
      </c>
      <c r="AI14" s="39">
        <v>0</v>
      </c>
      <c r="AJ14" s="36">
        <v>0</v>
      </c>
      <c r="AK14" s="37">
        <v>33</v>
      </c>
      <c r="AL14" s="36">
        <f>AK14*$E14*$F14*$H14*$L14*$AL$10</f>
        <v>509192.00640000007</v>
      </c>
      <c r="AM14" s="64"/>
      <c r="AN14" s="36">
        <f>SUM(AM14*$E14*$F14*$H14*$K14*$AN$10)</f>
        <v>0</v>
      </c>
      <c r="AO14" s="37">
        <v>45</v>
      </c>
      <c r="AP14" s="37">
        <f t="shared" si="3"/>
        <v>578627.28</v>
      </c>
      <c r="AQ14" s="39"/>
      <c r="AR14" s="36">
        <f>SUM(AQ14*$E14*$F14*$H14*$K14*$AR$10)</f>
        <v>0</v>
      </c>
      <c r="AS14" s="39"/>
      <c r="AT14" s="36">
        <f>SUM(AS14*$E14*$F14*$H14*$K14*$AT$10)</f>
        <v>0</v>
      </c>
      <c r="AU14" s="39"/>
      <c r="AV14" s="36">
        <f>SUM(AU14*$E14*$F14*$H14*$K14*$AV$10)</f>
        <v>0</v>
      </c>
      <c r="AW14" s="39"/>
      <c r="AX14" s="36">
        <f>SUM(AW14*$E14*$F14*$H14*$K14*$AX$10)</f>
        <v>0</v>
      </c>
      <c r="AY14" s="37"/>
      <c r="AZ14" s="36">
        <f>SUM(AY14*$E14*$F14*$H14*$K14*$AZ$10)</f>
        <v>0</v>
      </c>
      <c r="BA14" s="39"/>
      <c r="BB14" s="36">
        <f>SUM(BA14*$E14*$F14*$H14*$K14*$BB$10)</f>
        <v>0</v>
      </c>
      <c r="BC14" s="37">
        <v>10</v>
      </c>
      <c r="BD14" s="36">
        <f t="shared" si="4"/>
        <v>128583.84</v>
      </c>
      <c r="BE14" s="39"/>
      <c r="BF14" s="36">
        <f t="shared" si="5"/>
        <v>0</v>
      </c>
      <c r="BG14" s="39"/>
      <c r="BH14" s="36">
        <f>SUM(BG14*$E14*$F14*$H14*$K14*$BH$10)</f>
        <v>0</v>
      </c>
      <c r="BI14" s="39"/>
      <c r="BJ14" s="36">
        <f>SUM(BI14*$E14*$F14*$H14*$K14*$BJ$10)</f>
        <v>0</v>
      </c>
      <c r="BK14" s="37">
        <v>14</v>
      </c>
      <c r="BL14" s="36">
        <f t="shared" si="6"/>
        <v>180017.37600000002</v>
      </c>
      <c r="BM14" s="39"/>
      <c r="BN14" s="36">
        <f>BM14*$E14*$F14*$H14*$L14*$BN$10</f>
        <v>0</v>
      </c>
      <c r="BO14" s="39"/>
      <c r="BP14" s="36">
        <f>BO14*$E14*$F14*$H14*$L14*$BP$10</f>
        <v>0</v>
      </c>
      <c r="BQ14" s="39"/>
      <c r="BR14" s="37">
        <f>BQ14*$E14*$F14*$H14*$L14*$BR$10</f>
        <v>0</v>
      </c>
      <c r="BS14" s="39"/>
      <c r="BT14" s="36">
        <f>BS14*$E14*$F14*$H14*$L14*$BT$10</f>
        <v>0</v>
      </c>
      <c r="BU14" s="39"/>
      <c r="BV14" s="36">
        <f>BU14*$E14*$F14*$H14*$L14*$BV$10</f>
        <v>0</v>
      </c>
      <c r="BW14" s="40">
        <v>32</v>
      </c>
      <c r="BX14" s="36">
        <f>BW14*$E14*$F14*$H14*$L14*$BX$10</f>
        <v>493761.94560000004</v>
      </c>
      <c r="BY14" s="37">
        <v>46</v>
      </c>
      <c r="BZ14" s="36">
        <f>BY14*$E14*$F14*$H14*$L14*$BZ$10</f>
        <v>709782.79680000001</v>
      </c>
      <c r="CA14" s="44"/>
      <c r="CB14" s="41">
        <f>CA14*$E14*$F14*$H14*$L14*$CB$10</f>
        <v>0</v>
      </c>
      <c r="CC14" s="37">
        <v>60</v>
      </c>
      <c r="CD14" s="36">
        <f t="shared" si="7"/>
        <v>925803.64799999993</v>
      </c>
      <c r="CE14" s="39"/>
      <c r="CF14" s="36">
        <f>CE14*$E14*$F14*$H14*$L14*$CF$10</f>
        <v>0</v>
      </c>
      <c r="CG14" s="37">
        <v>31</v>
      </c>
      <c r="CH14" s="36">
        <f>CG14*$E14*$F14*$H14*$L14*$CH$10</f>
        <v>478331.88479999994</v>
      </c>
      <c r="CI14" s="39"/>
      <c r="CJ14" s="36">
        <f>CI14*$E14*$F14*$H14*$L14*$CJ$10</f>
        <v>0</v>
      </c>
      <c r="CK14" s="37">
        <v>20</v>
      </c>
      <c r="CL14" s="36">
        <f>CK14*$E14*$F14*$H14*$L14*$CL$10</f>
        <v>308601.21600000001</v>
      </c>
      <c r="CM14" s="39"/>
      <c r="CN14" s="36">
        <f>CM14*$E14*$F14*$H14*$L14*$CN$10</f>
        <v>0</v>
      </c>
      <c r="CO14" s="39"/>
      <c r="CP14" s="36">
        <f>CO14*$E14*$F14*$H14*$L14*$CP$10</f>
        <v>0</v>
      </c>
      <c r="CQ14" s="39"/>
      <c r="CR14" s="36">
        <f>CQ14*$E14*$F14*$H14*$M14*$CR$10</f>
        <v>0</v>
      </c>
      <c r="CS14" s="72"/>
      <c r="CT14" s="36">
        <f>CS14*$E14*$F14*$H14*$N14*$CT$10</f>
        <v>0</v>
      </c>
      <c r="CU14" s="37"/>
      <c r="CV14" s="36">
        <f>CU14*E14*F14*H14</f>
        <v>0</v>
      </c>
      <c r="CW14" s="37"/>
      <c r="CX14" s="36"/>
      <c r="CY14" s="36"/>
      <c r="CZ14" s="36">
        <f>SUM(CY14*$E14*$F14*$H14*$K14*$R$10)</f>
        <v>0</v>
      </c>
      <c r="DA14" s="36"/>
      <c r="DB14" s="36"/>
      <c r="DC14" s="36"/>
      <c r="DD14" s="36"/>
      <c r="DE14" s="43">
        <f t="shared" si="8"/>
        <v>306</v>
      </c>
      <c r="DF14" s="43">
        <f t="shared" si="9"/>
        <v>4505577.7536000004</v>
      </c>
    </row>
    <row r="15" spans="1:110" ht="30" x14ac:dyDescent="0.25">
      <c r="A15" s="14"/>
      <c r="B15" s="14">
        <v>3</v>
      </c>
      <c r="C15" s="45" t="s">
        <v>119</v>
      </c>
      <c r="D15" s="28" t="s">
        <v>120</v>
      </c>
      <c r="E15" s="29">
        <v>13916</v>
      </c>
      <c r="F15" s="34">
        <v>0.71</v>
      </c>
      <c r="G15" s="31"/>
      <c r="H15" s="32">
        <v>1</v>
      </c>
      <c r="I15" s="33"/>
      <c r="J15" s="33"/>
      <c r="K15" s="34">
        <v>1.4</v>
      </c>
      <c r="L15" s="34">
        <v>1.68</v>
      </c>
      <c r="M15" s="34">
        <v>2.23</v>
      </c>
      <c r="N15" s="35">
        <v>2.57</v>
      </c>
      <c r="O15" s="66">
        <v>20</v>
      </c>
      <c r="P15" s="36">
        <f>SUM(O15*$E15*$F15*$H15*$K15*$P$10)</f>
        <v>276650.07999999996</v>
      </c>
      <c r="Q15" s="39">
        <v>0</v>
      </c>
      <c r="R15" s="36">
        <f>SUM(Q15*$E15*$F15*$H15*$K15*$R$10)</f>
        <v>0</v>
      </c>
      <c r="S15" s="39">
        <v>0</v>
      </c>
      <c r="T15" s="37">
        <f>SUM(S15*$E15*$F15*$H15*$K15*$T$10)</f>
        <v>0</v>
      </c>
      <c r="U15" s="39">
        <v>0</v>
      </c>
      <c r="V15" s="36">
        <f>SUM(U15*$E15*$F15*$H15*$K15*$V$10)</f>
        <v>0</v>
      </c>
      <c r="W15" s="39">
        <v>0</v>
      </c>
      <c r="X15" s="38">
        <f>SUM(W15*$E15*$F15*$H15*$K15*$X$10)</f>
        <v>0</v>
      </c>
      <c r="Y15" s="39"/>
      <c r="Z15" s="37">
        <f t="shared" si="2"/>
        <v>0</v>
      </c>
      <c r="AA15" s="64">
        <v>0</v>
      </c>
      <c r="AB15" s="36">
        <v>0</v>
      </c>
      <c r="AC15" s="39">
        <v>0</v>
      </c>
      <c r="AD15" s="36">
        <v>0</v>
      </c>
      <c r="AE15" s="39">
        <v>0</v>
      </c>
      <c r="AF15" s="36">
        <v>0</v>
      </c>
      <c r="AG15" s="44">
        <v>10</v>
      </c>
      <c r="AH15" s="36">
        <f>AG15*E15*F15*H15*K15</f>
        <v>138325.03999999998</v>
      </c>
      <c r="AI15" s="39">
        <v>0</v>
      </c>
      <c r="AJ15" s="36">
        <v>0</v>
      </c>
      <c r="AK15" s="39"/>
      <c r="AL15" s="36">
        <f>AK15*$E15*$F15*$H15*$L15*$AL$10</f>
        <v>0</v>
      </c>
      <c r="AM15" s="64"/>
      <c r="AN15" s="36">
        <f>SUM(AM15*$E15*$F15*$H15*$K15*$AN$10)</f>
        <v>0</v>
      </c>
      <c r="AO15" s="37">
        <v>50</v>
      </c>
      <c r="AP15" s="37">
        <f t="shared" si="3"/>
        <v>691625.2</v>
      </c>
      <c r="AQ15" s="39"/>
      <c r="AR15" s="36">
        <f>SUM(AQ15*$E15*$F15*$H15*$K15*$AR$10)</f>
        <v>0</v>
      </c>
      <c r="AS15" s="39">
        <v>0</v>
      </c>
      <c r="AT15" s="36">
        <f>SUM(AS15*$E15*$F15*$H15*$K15*$AT$10)</f>
        <v>0</v>
      </c>
      <c r="AU15" s="39"/>
      <c r="AV15" s="36">
        <f>SUM(AU15*$E15*$F15*$H15*$K15*$AV$10)</f>
        <v>0</v>
      </c>
      <c r="AW15" s="39"/>
      <c r="AX15" s="36">
        <f>SUM(AW15*$E15*$F15*$H15*$K15*$AX$10)</f>
        <v>0</v>
      </c>
      <c r="AY15" s="39"/>
      <c r="AZ15" s="36">
        <f>SUM(AY15*$E15*$F15*$H15*$K15*$AZ$10)</f>
        <v>0</v>
      </c>
      <c r="BA15" s="39"/>
      <c r="BB15" s="36">
        <f>SUM(BA15*$E15*$F15*$H15*$K15*$BB$10)</f>
        <v>0</v>
      </c>
      <c r="BC15" s="37">
        <v>35</v>
      </c>
      <c r="BD15" s="36">
        <f t="shared" si="4"/>
        <v>484137.63999999996</v>
      </c>
      <c r="BE15" s="39">
        <v>0</v>
      </c>
      <c r="BF15" s="36">
        <f t="shared" si="5"/>
        <v>0</v>
      </c>
      <c r="BG15" s="39">
        <v>0</v>
      </c>
      <c r="BH15" s="36">
        <f>SUM(BG15*$E15*$F15*$H15*$K15*$BH$10)</f>
        <v>0</v>
      </c>
      <c r="BI15" s="39"/>
      <c r="BJ15" s="36">
        <f>SUM(BI15*$E15*$F15*$H15*$K15*$BJ$10)</f>
        <v>0</v>
      </c>
      <c r="BK15" s="39"/>
      <c r="BL15" s="36">
        <f t="shared" si="6"/>
        <v>0</v>
      </c>
      <c r="BM15" s="39">
        <v>0</v>
      </c>
      <c r="BN15" s="36">
        <f>BM15*$E15*$F15*$H15*$L15*$BN$10</f>
        <v>0</v>
      </c>
      <c r="BO15" s="39">
        <v>0</v>
      </c>
      <c r="BP15" s="36">
        <f>BO15*$E15*$F15*$H15*$L15*$BP$10</f>
        <v>0</v>
      </c>
      <c r="BQ15" s="39">
        <v>0</v>
      </c>
      <c r="BR15" s="37">
        <f>BQ15*$E15*$F15*$H15*$L15*$BR$10</f>
        <v>0</v>
      </c>
      <c r="BS15" s="39">
        <v>0</v>
      </c>
      <c r="BT15" s="36">
        <f>BS15*$E15*$F15*$H15*$L15*$BT$10</f>
        <v>0</v>
      </c>
      <c r="BU15" s="39">
        <v>0</v>
      </c>
      <c r="BV15" s="36">
        <f>BU15*$E15*$F15*$H15*$L15*$BV$10</f>
        <v>0</v>
      </c>
      <c r="BW15" s="40">
        <v>100</v>
      </c>
      <c r="BX15" s="36">
        <f>BW15*$E15*$F15*$H15*$L15*$BX$10</f>
        <v>1659900.48</v>
      </c>
      <c r="BY15" s="37">
        <v>12</v>
      </c>
      <c r="BZ15" s="36">
        <f>BY15*$E15*$F15*$H15*$L15*$BZ$10</f>
        <v>199188.05759999997</v>
      </c>
      <c r="CA15" s="44"/>
      <c r="CB15" s="41">
        <f>CA15*$E15*$F15*$H15*$L15*$CB$10</f>
        <v>0</v>
      </c>
      <c r="CC15" s="37">
        <v>20</v>
      </c>
      <c r="CD15" s="36">
        <f t="shared" si="7"/>
        <v>331980.09599999996</v>
      </c>
      <c r="CE15" s="39">
        <v>0</v>
      </c>
      <c r="CF15" s="36">
        <f>CE15*$E15*$F15*$H15*$L15*$CF$10</f>
        <v>0</v>
      </c>
      <c r="CG15" s="37"/>
      <c r="CH15" s="36">
        <f>CG15*$E15*$F15*$H15*$L15*$CH$10</f>
        <v>0</v>
      </c>
      <c r="CI15" s="39"/>
      <c r="CJ15" s="36">
        <f>CI15*$E15*$F15*$H15*$L15*$CJ$10</f>
        <v>0</v>
      </c>
      <c r="CK15" s="37">
        <v>6</v>
      </c>
      <c r="CL15" s="36">
        <f>CK15*$E15*$F15*$H15*$L15*$CL$10</f>
        <v>99594.028799999985</v>
      </c>
      <c r="CM15" s="39"/>
      <c r="CN15" s="36">
        <f>CM15*$E15*$F15*$H15*$L15*$CN$10</f>
        <v>0</v>
      </c>
      <c r="CO15" s="39">
        <v>0</v>
      </c>
      <c r="CP15" s="36">
        <f>CO15*$E15*$F15*$H15*$L15*$CP$10</f>
        <v>0</v>
      </c>
      <c r="CQ15" s="39">
        <v>0</v>
      </c>
      <c r="CR15" s="36">
        <f>CQ15*$E15*$F15*$H15*$M15*$CR$10</f>
        <v>0</v>
      </c>
      <c r="CS15" s="72"/>
      <c r="CT15" s="36">
        <f>CS15*$E15*$F15*$H15*$N15*$CT$10</f>
        <v>0</v>
      </c>
      <c r="CU15" s="37"/>
      <c r="CV15" s="36">
        <f>CU15*E15*F15*H15</f>
        <v>0</v>
      </c>
      <c r="CW15" s="37"/>
      <c r="CX15" s="36"/>
      <c r="CY15" s="36"/>
      <c r="CZ15" s="36">
        <f>SUM(CY15*$E15*$F15*$H15*$K15*$R$10)</f>
        <v>0</v>
      </c>
      <c r="DA15" s="36"/>
      <c r="DB15" s="36"/>
      <c r="DC15" s="36"/>
      <c r="DD15" s="36"/>
      <c r="DE15" s="43">
        <f t="shared" si="8"/>
        <v>253</v>
      </c>
      <c r="DF15" s="43">
        <f t="shared" si="9"/>
        <v>3881400.6223999998</v>
      </c>
    </row>
    <row r="16" spans="1:110" ht="30" x14ac:dyDescent="0.25">
      <c r="A16" s="14"/>
      <c r="B16" s="14">
        <v>4</v>
      </c>
      <c r="C16" s="45" t="s">
        <v>121</v>
      </c>
      <c r="D16" s="28" t="s">
        <v>122</v>
      </c>
      <c r="E16" s="29">
        <v>13916</v>
      </c>
      <c r="F16" s="34">
        <v>1.06</v>
      </c>
      <c r="G16" s="31"/>
      <c r="H16" s="32">
        <v>1</v>
      </c>
      <c r="I16" s="33"/>
      <c r="J16" s="33"/>
      <c r="K16" s="34">
        <v>1.4</v>
      </c>
      <c r="L16" s="34">
        <v>1.68</v>
      </c>
      <c r="M16" s="34">
        <v>2.23</v>
      </c>
      <c r="N16" s="35">
        <v>2.57</v>
      </c>
      <c r="O16" s="66">
        <v>72</v>
      </c>
      <c r="P16" s="36">
        <f>SUM(O16*$E16*$F16*$H16*$K16*$P$10)</f>
        <v>1486896.7680000002</v>
      </c>
      <c r="Q16" s="39">
        <v>0</v>
      </c>
      <c r="R16" s="36">
        <f>SUM(Q16*$E16*$F16*$H16*$K16*$R$10)</f>
        <v>0</v>
      </c>
      <c r="S16" s="39">
        <v>0</v>
      </c>
      <c r="T16" s="37">
        <f>SUM(S16*$E16*$F16*$H16*$K16*$T$10)</f>
        <v>0</v>
      </c>
      <c r="U16" s="39">
        <v>0</v>
      </c>
      <c r="V16" s="36">
        <f>SUM(U16*$E16*$F16*$H16*$K16*$V$10)</f>
        <v>0</v>
      </c>
      <c r="W16" s="39">
        <v>0</v>
      </c>
      <c r="X16" s="38">
        <f>SUM(W16*$E16*$F16*$H16*$K16*$X$10)</f>
        <v>0</v>
      </c>
      <c r="Y16" s="39"/>
      <c r="Z16" s="37">
        <f t="shared" si="2"/>
        <v>0</v>
      </c>
      <c r="AA16" s="64">
        <v>0</v>
      </c>
      <c r="AB16" s="36">
        <v>0</v>
      </c>
      <c r="AC16" s="39">
        <v>0</v>
      </c>
      <c r="AD16" s="36">
        <v>0</v>
      </c>
      <c r="AE16" s="39">
        <v>0</v>
      </c>
      <c r="AF16" s="36">
        <v>0</v>
      </c>
      <c r="AG16" s="44">
        <v>15</v>
      </c>
      <c r="AH16" s="36">
        <f>AG16*E16*F16*H16*K16</f>
        <v>309770.16000000003</v>
      </c>
      <c r="AI16" s="39">
        <v>0</v>
      </c>
      <c r="AJ16" s="36">
        <v>0</v>
      </c>
      <c r="AK16" s="39"/>
      <c r="AL16" s="36">
        <f>AK16*$E16*$F16*$H16*$L16*$AL$10</f>
        <v>0</v>
      </c>
      <c r="AM16" s="64"/>
      <c r="AN16" s="36">
        <f>SUM(AM16*$E16*$F16*$H16*$K16*$AN$10)</f>
        <v>0</v>
      </c>
      <c r="AO16" s="37">
        <v>142</v>
      </c>
      <c r="AP16" s="37">
        <f t="shared" si="3"/>
        <v>2932490.8479999998</v>
      </c>
      <c r="AQ16" s="39"/>
      <c r="AR16" s="36">
        <f>SUM(AQ16*$E16*$F16*$H16*$K16*$AR$10)</f>
        <v>0</v>
      </c>
      <c r="AS16" s="39">
        <v>0</v>
      </c>
      <c r="AT16" s="36">
        <f>SUM(AS16*$E16*$F16*$H16*$K16*$AT$10)</f>
        <v>0</v>
      </c>
      <c r="AU16" s="39"/>
      <c r="AV16" s="36">
        <f>SUM(AU16*$E16*$F16*$H16*$K16*$AV$10)</f>
        <v>0</v>
      </c>
      <c r="AW16" s="39"/>
      <c r="AX16" s="36">
        <f>SUM(AW16*$E16*$F16*$H16*$K16*$AX$10)</f>
        <v>0</v>
      </c>
      <c r="AY16" s="39"/>
      <c r="AZ16" s="36">
        <f>SUM(AY16*$E16*$F16*$H16*$K16*$AZ$10)</f>
        <v>0</v>
      </c>
      <c r="BA16" s="39"/>
      <c r="BB16" s="36">
        <f>SUM(BA16*$E16*$F16*$H16*$K16*$BB$10)</f>
        <v>0</v>
      </c>
      <c r="BC16" s="37">
        <v>142</v>
      </c>
      <c r="BD16" s="36">
        <f t="shared" si="4"/>
        <v>2932490.8479999998</v>
      </c>
      <c r="BE16" s="39">
        <v>0</v>
      </c>
      <c r="BF16" s="36">
        <f t="shared" si="5"/>
        <v>0</v>
      </c>
      <c r="BG16" s="39">
        <v>0</v>
      </c>
      <c r="BH16" s="36">
        <f>SUM(BG16*$E16*$F16*$H16*$K16*$BH$10)</f>
        <v>0</v>
      </c>
      <c r="BI16" s="39"/>
      <c r="BJ16" s="36">
        <f>SUM(BI16*$E16*$F16*$H16*$K16*$BJ$10)</f>
        <v>0</v>
      </c>
      <c r="BK16" s="39"/>
      <c r="BL16" s="36">
        <f t="shared" si="6"/>
        <v>0</v>
      </c>
      <c r="BM16" s="39">
        <v>0</v>
      </c>
      <c r="BN16" s="36">
        <f>BM16*$E16*$F16*$H16*$L16*$BN$10</f>
        <v>0</v>
      </c>
      <c r="BO16" s="39">
        <v>0</v>
      </c>
      <c r="BP16" s="36">
        <f>BO16*$E16*$F16*$H16*$L16*$BP$10</f>
        <v>0</v>
      </c>
      <c r="BQ16" s="39">
        <v>0</v>
      </c>
      <c r="BR16" s="37">
        <f>BQ16*$E16*$F16*$H16*$L16*$BR$10</f>
        <v>0</v>
      </c>
      <c r="BS16" s="39">
        <v>0</v>
      </c>
      <c r="BT16" s="36">
        <f>BS16*$E16*$F16*$H16*$L16*$BT$10</f>
        <v>0</v>
      </c>
      <c r="BU16" s="39">
        <v>0</v>
      </c>
      <c r="BV16" s="36">
        <f>BU16*$E16*$F16*$H16*$L16*$BV$10</f>
        <v>0</v>
      </c>
      <c r="BW16" s="44">
        <v>14</v>
      </c>
      <c r="BX16" s="36">
        <f>BW16*$E16*$F16*$H16*$L16*$BX$10</f>
        <v>346942.57919999998</v>
      </c>
      <c r="BY16" s="37"/>
      <c r="BZ16" s="36">
        <f>BY16*$E16*$F16*$H16*$L16*$BZ$10</f>
        <v>0</v>
      </c>
      <c r="CA16" s="44"/>
      <c r="CB16" s="41">
        <f>CA16*$E16*$F16*$H16*$L16*$CB$10</f>
        <v>0</v>
      </c>
      <c r="CC16" s="39">
        <v>0</v>
      </c>
      <c r="CD16" s="36">
        <f t="shared" si="7"/>
        <v>0</v>
      </c>
      <c r="CE16" s="39">
        <v>0</v>
      </c>
      <c r="CF16" s="36">
        <f>CE16*$E16*$F16*$H16*$L16*$CF$10</f>
        <v>0</v>
      </c>
      <c r="CG16" s="37"/>
      <c r="CH16" s="36">
        <f>CG16*$E16*$F16*$H16*$L16*$CH$10</f>
        <v>0</v>
      </c>
      <c r="CI16" s="39"/>
      <c r="CJ16" s="36">
        <f>CI16*$E16*$F16*$H16*$L16*$CJ$10</f>
        <v>0</v>
      </c>
      <c r="CK16" s="39"/>
      <c r="CL16" s="36">
        <f>CK16*$E16*$F16*$H16*$L16*$CL$10</f>
        <v>0</v>
      </c>
      <c r="CM16" s="39"/>
      <c r="CN16" s="36">
        <f>CM16*$E16*$F16*$H16*$L16*$CN$10</f>
        <v>0</v>
      </c>
      <c r="CO16" s="39">
        <v>0</v>
      </c>
      <c r="CP16" s="36">
        <f>CO16*$E16*$F16*$H16*$L16*$CP$10</f>
        <v>0</v>
      </c>
      <c r="CQ16" s="39">
        <v>0</v>
      </c>
      <c r="CR16" s="36">
        <f>CQ16*$E16*$F16*$H16*$M16*$CR$10</f>
        <v>0</v>
      </c>
      <c r="CS16" s="39"/>
      <c r="CT16" s="36">
        <f>CS16*$E16*$F16*$H16*$N16*$CT$10</f>
        <v>0</v>
      </c>
      <c r="CU16" s="37"/>
      <c r="CV16" s="36">
        <f>CU16*E16*F16*H16</f>
        <v>0</v>
      </c>
      <c r="CW16" s="37"/>
      <c r="CX16" s="36"/>
      <c r="CY16" s="36"/>
      <c r="CZ16" s="36">
        <f>SUM(CY16*$E16*$F16*$H16*$K16*$R$10)</f>
        <v>0</v>
      </c>
      <c r="DA16" s="36"/>
      <c r="DB16" s="36"/>
      <c r="DC16" s="36"/>
      <c r="DD16" s="36"/>
      <c r="DE16" s="43">
        <f t="shared" si="8"/>
        <v>385</v>
      </c>
      <c r="DF16" s="43">
        <f t="shared" si="9"/>
        <v>8008591.2031999994</v>
      </c>
    </row>
    <row r="17" spans="1:110" ht="30" x14ac:dyDescent="0.25">
      <c r="A17" s="14"/>
      <c r="B17" s="14">
        <v>5</v>
      </c>
      <c r="C17" s="45" t="s">
        <v>123</v>
      </c>
      <c r="D17" s="28" t="s">
        <v>124</v>
      </c>
      <c r="E17" s="29">
        <v>13916</v>
      </c>
      <c r="F17" s="34">
        <v>0.33</v>
      </c>
      <c r="G17" s="31"/>
      <c r="H17" s="32">
        <v>1</v>
      </c>
      <c r="I17" s="33"/>
      <c r="J17" s="33"/>
      <c r="K17" s="34">
        <v>1.4</v>
      </c>
      <c r="L17" s="34">
        <v>1.68</v>
      </c>
      <c r="M17" s="34">
        <v>2.23</v>
      </c>
      <c r="N17" s="35">
        <v>2.57</v>
      </c>
      <c r="O17" s="46"/>
      <c r="P17" s="36"/>
      <c r="Q17" s="46"/>
      <c r="R17" s="36"/>
      <c r="S17" s="46"/>
      <c r="T17" s="37"/>
      <c r="U17" s="46"/>
      <c r="V17" s="36"/>
      <c r="W17" s="46"/>
      <c r="X17" s="38"/>
      <c r="Y17" s="46"/>
      <c r="Z17" s="37">
        <f t="shared" si="2"/>
        <v>0</v>
      </c>
      <c r="AA17" s="64"/>
      <c r="AB17" s="36"/>
      <c r="AC17" s="46"/>
      <c r="AD17" s="36"/>
      <c r="AE17" s="46"/>
      <c r="AF17" s="36"/>
      <c r="AG17" s="47">
        <v>15</v>
      </c>
      <c r="AH17" s="36">
        <f>AG17*E17*F17*H17*K17</f>
        <v>96437.87999999999</v>
      </c>
      <c r="AI17" s="46"/>
      <c r="AJ17" s="36"/>
      <c r="AK17" s="46"/>
      <c r="AL17" s="36"/>
      <c r="AM17" s="64"/>
      <c r="AN17" s="36"/>
      <c r="AO17" s="66">
        <v>350</v>
      </c>
      <c r="AP17" s="37">
        <f t="shared" si="3"/>
        <v>2250217.1999999997</v>
      </c>
      <c r="AQ17" s="46"/>
      <c r="AR17" s="36"/>
      <c r="AS17" s="46"/>
      <c r="AT17" s="36"/>
      <c r="AU17" s="46"/>
      <c r="AV17" s="36"/>
      <c r="AW17" s="46"/>
      <c r="AX17" s="36"/>
      <c r="AY17" s="46"/>
      <c r="AZ17" s="36"/>
      <c r="BA17" s="46"/>
      <c r="BB17" s="36"/>
      <c r="BC17" s="66">
        <v>80</v>
      </c>
      <c r="BD17" s="36">
        <f t="shared" si="4"/>
        <v>514335.36</v>
      </c>
      <c r="BE17" s="46"/>
      <c r="BF17" s="36">
        <f t="shared" si="5"/>
        <v>0</v>
      </c>
      <c r="BG17" s="46"/>
      <c r="BH17" s="36"/>
      <c r="BI17" s="46"/>
      <c r="BJ17" s="36"/>
      <c r="BK17" s="46"/>
      <c r="BL17" s="36">
        <f t="shared" si="6"/>
        <v>0</v>
      </c>
      <c r="BM17" s="46"/>
      <c r="BN17" s="36"/>
      <c r="BO17" s="46"/>
      <c r="BP17" s="36"/>
      <c r="BQ17" s="46"/>
      <c r="BR17" s="37"/>
      <c r="BS17" s="46"/>
      <c r="BT17" s="36"/>
      <c r="BU17" s="46"/>
      <c r="BV17" s="36"/>
      <c r="BW17" s="47"/>
      <c r="BX17" s="36"/>
      <c r="BY17" s="66">
        <v>140</v>
      </c>
      <c r="BZ17" s="36">
        <f>BY17*$E17*$F17*$H17*$L17*$BZ$10</f>
        <v>1080104.2560000001</v>
      </c>
      <c r="CA17" s="47"/>
      <c r="CB17" s="41"/>
      <c r="CC17" s="46"/>
      <c r="CD17" s="36">
        <f t="shared" si="7"/>
        <v>0</v>
      </c>
      <c r="CE17" s="46"/>
      <c r="CF17" s="36"/>
      <c r="CG17" s="66"/>
      <c r="CH17" s="36"/>
      <c r="CI17" s="46"/>
      <c r="CJ17" s="36"/>
      <c r="CK17" s="46"/>
      <c r="CL17" s="36"/>
      <c r="CM17" s="46"/>
      <c r="CN17" s="36"/>
      <c r="CO17" s="46"/>
      <c r="CP17" s="36"/>
      <c r="CQ17" s="46"/>
      <c r="CR17" s="36"/>
      <c r="CS17" s="46"/>
      <c r="CT17" s="36"/>
      <c r="CU17" s="37"/>
      <c r="CV17" s="36"/>
      <c r="CW17" s="37"/>
      <c r="CX17" s="36"/>
      <c r="CY17" s="36"/>
      <c r="CZ17" s="36"/>
      <c r="DA17" s="36"/>
      <c r="DB17" s="36"/>
      <c r="DC17" s="36"/>
      <c r="DD17" s="36"/>
      <c r="DE17" s="43">
        <f t="shared" si="8"/>
        <v>585</v>
      </c>
      <c r="DF17" s="43">
        <f t="shared" si="9"/>
        <v>3941094.6959999995</v>
      </c>
    </row>
    <row r="18" spans="1:110" x14ac:dyDescent="0.25">
      <c r="A18" s="14"/>
      <c r="B18" s="14">
        <v>6</v>
      </c>
      <c r="C18" s="45" t="s">
        <v>125</v>
      </c>
      <c r="D18" s="28" t="s">
        <v>126</v>
      </c>
      <c r="E18" s="29">
        <v>13916</v>
      </c>
      <c r="F18" s="34">
        <v>0.38</v>
      </c>
      <c r="G18" s="31"/>
      <c r="H18" s="32">
        <v>1</v>
      </c>
      <c r="I18" s="33"/>
      <c r="J18" s="33"/>
      <c r="K18" s="34">
        <v>1.4</v>
      </c>
      <c r="L18" s="34">
        <v>1.68</v>
      </c>
      <c r="M18" s="34">
        <v>2.23</v>
      </c>
      <c r="N18" s="35">
        <v>2.57</v>
      </c>
      <c r="O18" s="46"/>
      <c r="P18" s="36"/>
      <c r="Q18" s="46"/>
      <c r="R18" s="36"/>
      <c r="S18" s="46"/>
      <c r="T18" s="37"/>
      <c r="U18" s="46"/>
      <c r="V18" s="36"/>
      <c r="W18" s="46"/>
      <c r="X18" s="38"/>
      <c r="Y18" s="46"/>
      <c r="Z18" s="37">
        <f t="shared" si="2"/>
        <v>0</v>
      </c>
      <c r="AA18" s="64"/>
      <c r="AB18" s="36"/>
      <c r="AC18" s="46"/>
      <c r="AD18" s="36"/>
      <c r="AE18" s="46"/>
      <c r="AF18" s="36"/>
      <c r="AG18" s="47"/>
      <c r="AH18" s="36"/>
      <c r="AI18" s="46"/>
      <c r="AJ18" s="36"/>
      <c r="AK18" s="46"/>
      <c r="AL18" s="36"/>
      <c r="AM18" s="64"/>
      <c r="AN18" s="36"/>
      <c r="AO18" s="66">
        <v>25</v>
      </c>
      <c r="AP18" s="37">
        <f t="shared" si="3"/>
        <v>185082.8</v>
      </c>
      <c r="AQ18" s="46"/>
      <c r="AR18" s="36"/>
      <c r="AS18" s="46"/>
      <c r="AT18" s="36"/>
      <c r="AU18" s="46"/>
      <c r="AV18" s="36"/>
      <c r="AW18" s="46"/>
      <c r="AX18" s="36"/>
      <c r="AY18" s="46"/>
      <c r="AZ18" s="36"/>
      <c r="BA18" s="46"/>
      <c r="BB18" s="36"/>
      <c r="BC18" s="66">
        <v>20</v>
      </c>
      <c r="BD18" s="36">
        <f t="shared" si="4"/>
        <v>148066.23999999999</v>
      </c>
      <c r="BE18" s="66">
        <v>15</v>
      </c>
      <c r="BF18" s="36">
        <f t="shared" si="5"/>
        <v>111049.68</v>
      </c>
      <c r="BG18" s="46"/>
      <c r="BH18" s="36"/>
      <c r="BI18" s="46"/>
      <c r="BJ18" s="36"/>
      <c r="BK18" s="66">
        <v>50</v>
      </c>
      <c r="BL18" s="36">
        <f t="shared" si="6"/>
        <v>370165.6</v>
      </c>
      <c r="BM18" s="46"/>
      <c r="BN18" s="36"/>
      <c r="BO18" s="46"/>
      <c r="BP18" s="36"/>
      <c r="BQ18" s="46"/>
      <c r="BR18" s="37"/>
      <c r="BS18" s="46"/>
      <c r="BT18" s="36"/>
      <c r="BU18" s="46"/>
      <c r="BV18" s="36"/>
      <c r="BW18" s="47"/>
      <c r="BX18" s="36"/>
      <c r="BY18" s="66"/>
      <c r="BZ18" s="36"/>
      <c r="CA18" s="47"/>
      <c r="CB18" s="41"/>
      <c r="CC18" s="66">
        <v>35</v>
      </c>
      <c r="CD18" s="36">
        <f t="shared" si="7"/>
        <v>310939.10399999999</v>
      </c>
      <c r="CE18" s="46"/>
      <c r="CF18" s="36"/>
      <c r="CG18" s="66"/>
      <c r="CH18" s="36"/>
      <c r="CI18" s="46"/>
      <c r="CJ18" s="36"/>
      <c r="CK18" s="46"/>
      <c r="CL18" s="36"/>
      <c r="CM18" s="46"/>
      <c r="CN18" s="36"/>
      <c r="CO18" s="46"/>
      <c r="CP18" s="36"/>
      <c r="CQ18" s="46"/>
      <c r="CR18" s="36"/>
      <c r="CS18" s="46"/>
      <c r="CT18" s="36"/>
      <c r="CU18" s="37"/>
      <c r="CV18" s="36"/>
      <c r="CW18" s="37"/>
      <c r="CX18" s="36"/>
      <c r="CY18" s="36"/>
      <c r="CZ18" s="36"/>
      <c r="DA18" s="36"/>
      <c r="DB18" s="36"/>
      <c r="DC18" s="36"/>
      <c r="DD18" s="36"/>
      <c r="DE18" s="43">
        <f t="shared" si="8"/>
        <v>145</v>
      </c>
      <c r="DF18" s="43">
        <f t="shared" si="9"/>
        <v>1125303.4240000001</v>
      </c>
    </row>
    <row r="19" spans="1:110" s="58" customFormat="1" ht="30" x14ac:dyDescent="0.25">
      <c r="A19" s="48"/>
      <c r="B19" s="49">
        <v>7</v>
      </c>
      <c r="C19" s="140" t="s">
        <v>127</v>
      </c>
      <c r="D19" s="62" t="s">
        <v>128</v>
      </c>
      <c r="E19" s="29">
        <v>13916</v>
      </c>
      <c r="F19" s="141">
        <v>1.7</v>
      </c>
      <c r="G19" s="31"/>
      <c r="H19" s="32">
        <v>1</v>
      </c>
      <c r="I19" s="50"/>
      <c r="J19" s="50"/>
      <c r="K19" s="51">
        <v>1.4</v>
      </c>
      <c r="L19" s="51">
        <v>1.68</v>
      </c>
      <c r="M19" s="51">
        <v>2.23</v>
      </c>
      <c r="N19" s="52">
        <v>2.57</v>
      </c>
      <c r="O19" s="53"/>
      <c r="P19" s="36"/>
      <c r="Q19" s="54"/>
      <c r="R19" s="36"/>
      <c r="S19" s="54"/>
      <c r="T19" s="37"/>
      <c r="U19" s="54"/>
      <c r="V19" s="36"/>
      <c r="W19" s="37">
        <v>527</v>
      </c>
      <c r="X19" s="38">
        <f>SUM(W19*$E19*$F19*$H19*$K19*$X$10)</f>
        <v>17454282.16</v>
      </c>
      <c r="Y19" s="37"/>
      <c r="Z19" s="37">
        <f t="shared" si="2"/>
        <v>0</v>
      </c>
      <c r="AA19" s="55"/>
      <c r="AB19" s="36"/>
      <c r="AC19" s="54"/>
      <c r="AD19" s="36"/>
      <c r="AE19" s="54"/>
      <c r="AF19" s="36"/>
      <c r="AG19" s="54"/>
      <c r="AH19" s="36"/>
      <c r="AI19" s="54"/>
      <c r="AJ19" s="36"/>
      <c r="AK19" s="54"/>
      <c r="AL19" s="36"/>
      <c r="AM19" s="55"/>
      <c r="AN19" s="36"/>
      <c r="AO19" s="54"/>
      <c r="AP19" s="37"/>
      <c r="AQ19" s="54"/>
      <c r="AR19" s="36"/>
      <c r="AS19" s="54"/>
      <c r="AT19" s="36"/>
      <c r="AU19" s="54"/>
      <c r="AV19" s="36"/>
      <c r="AW19" s="54"/>
      <c r="AX19" s="36"/>
      <c r="AY19" s="54"/>
      <c r="AZ19" s="36"/>
      <c r="BA19" s="54"/>
      <c r="BB19" s="36"/>
      <c r="BC19" s="56"/>
      <c r="BD19" s="36"/>
      <c r="BE19" s="54"/>
      <c r="BF19" s="36">
        <f t="shared" si="5"/>
        <v>0</v>
      </c>
      <c r="BG19" s="54"/>
      <c r="BH19" s="36"/>
      <c r="BI19" s="54"/>
      <c r="BJ19" s="36"/>
      <c r="BK19" s="54"/>
      <c r="BL19" s="36"/>
      <c r="BM19" s="54"/>
      <c r="BN19" s="36"/>
      <c r="BO19" s="54"/>
      <c r="BP19" s="36"/>
      <c r="BQ19" s="54"/>
      <c r="BR19" s="37"/>
      <c r="BS19" s="54"/>
      <c r="BT19" s="36"/>
      <c r="BU19" s="54"/>
      <c r="BV19" s="36"/>
      <c r="BW19" s="57"/>
      <c r="BX19" s="36"/>
      <c r="BY19" s="54"/>
      <c r="BZ19" s="36"/>
      <c r="CA19" s="57"/>
      <c r="CB19" s="41"/>
      <c r="CC19" s="54"/>
      <c r="CD19" s="36"/>
      <c r="CE19" s="54"/>
      <c r="CF19" s="36"/>
      <c r="CG19" s="56"/>
      <c r="CH19" s="36"/>
      <c r="CI19" s="54"/>
      <c r="CJ19" s="36"/>
      <c r="CK19" s="54"/>
      <c r="CL19" s="36"/>
      <c r="CM19" s="54"/>
      <c r="CN19" s="36"/>
      <c r="CO19" s="54"/>
      <c r="CP19" s="36"/>
      <c r="CQ19" s="54"/>
      <c r="CR19" s="36"/>
      <c r="CS19" s="54"/>
      <c r="CT19" s="36"/>
      <c r="CU19" s="37">
        <v>3</v>
      </c>
      <c r="CV19" s="38">
        <f>CU19*E19*F19*H19</f>
        <v>70971.599999999991</v>
      </c>
      <c r="CW19" s="37"/>
      <c r="CX19" s="36"/>
      <c r="CY19" s="36"/>
      <c r="CZ19" s="36"/>
      <c r="DA19" s="36"/>
      <c r="DB19" s="36"/>
      <c r="DC19" s="36"/>
      <c r="DD19" s="36">
        <f>DC19*E19*F19*H19*K19</f>
        <v>0</v>
      </c>
      <c r="DE19" s="43">
        <f t="shared" si="8"/>
        <v>530</v>
      </c>
      <c r="DF19" s="43">
        <f t="shared" si="9"/>
        <v>17525253.760000002</v>
      </c>
    </row>
    <row r="20" spans="1:110" s="58" customFormat="1" ht="30" x14ac:dyDescent="0.25">
      <c r="A20" s="48"/>
      <c r="B20" s="49">
        <v>8</v>
      </c>
      <c r="C20" s="140" t="s">
        <v>129</v>
      </c>
      <c r="D20" s="62" t="s">
        <v>130</v>
      </c>
      <c r="E20" s="29">
        <v>13916</v>
      </c>
      <c r="F20" s="141">
        <v>5.38</v>
      </c>
      <c r="G20" s="31"/>
      <c r="H20" s="32">
        <v>1</v>
      </c>
      <c r="I20" s="50"/>
      <c r="J20" s="50"/>
      <c r="K20" s="51">
        <v>1.4</v>
      </c>
      <c r="L20" s="51">
        <v>1.68</v>
      </c>
      <c r="M20" s="51">
        <v>2.23</v>
      </c>
      <c r="N20" s="52">
        <v>2.57</v>
      </c>
      <c r="O20" s="53"/>
      <c r="P20" s="36"/>
      <c r="Q20" s="54"/>
      <c r="R20" s="36"/>
      <c r="S20" s="54"/>
      <c r="T20" s="37"/>
      <c r="U20" s="54"/>
      <c r="V20" s="36"/>
      <c r="W20" s="37">
        <v>57</v>
      </c>
      <c r="X20" s="38">
        <f>SUM(W20*$E20*$F20*$H20*$K20*$X$10)</f>
        <v>5974472.7839999991</v>
      </c>
      <c r="Y20" s="37"/>
      <c r="Z20" s="37">
        <f t="shared" si="2"/>
        <v>0</v>
      </c>
      <c r="AA20" s="55"/>
      <c r="AB20" s="36"/>
      <c r="AC20" s="54"/>
      <c r="AD20" s="36"/>
      <c r="AE20" s="54"/>
      <c r="AF20" s="36"/>
      <c r="AG20" s="54"/>
      <c r="AH20" s="36"/>
      <c r="AI20" s="54"/>
      <c r="AJ20" s="36"/>
      <c r="AK20" s="54"/>
      <c r="AL20" s="36"/>
      <c r="AM20" s="55"/>
      <c r="AN20" s="36"/>
      <c r="AO20" s="54"/>
      <c r="AP20" s="37"/>
      <c r="AQ20" s="54"/>
      <c r="AR20" s="36"/>
      <c r="AS20" s="54"/>
      <c r="AT20" s="36"/>
      <c r="AU20" s="54"/>
      <c r="AV20" s="36"/>
      <c r="AW20" s="54"/>
      <c r="AX20" s="36"/>
      <c r="AY20" s="54"/>
      <c r="AZ20" s="36"/>
      <c r="BA20" s="54"/>
      <c r="BB20" s="36"/>
      <c r="BC20" s="56"/>
      <c r="BD20" s="36"/>
      <c r="BE20" s="54"/>
      <c r="BF20" s="36">
        <f t="shared" si="5"/>
        <v>0</v>
      </c>
      <c r="BG20" s="54"/>
      <c r="BH20" s="36"/>
      <c r="BI20" s="54"/>
      <c r="BJ20" s="36"/>
      <c r="BK20" s="54"/>
      <c r="BL20" s="36"/>
      <c r="BM20" s="54"/>
      <c r="BN20" s="36"/>
      <c r="BO20" s="54"/>
      <c r="BP20" s="36"/>
      <c r="BQ20" s="54"/>
      <c r="BR20" s="37"/>
      <c r="BS20" s="54"/>
      <c r="BT20" s="36"/>
      <c r="BU20" s="54"/>
      <c r="BV20" s="36"/>
      <c r="BW20" s="57"/>
      <c r="BX20" s="36"/>
      <c r="BY20" s="54"/>
      <c r="BZ20" s="36"/>
      <c r="CA20" s="57"/>
      <c r="CB20" s="41"/>
      <c r="CC20" s="54"/>
      <c r="CD20" s="36"/>
      <c r="CE20" s="54"/>
      <c r="CF20" s="36"/>
      <c r="CG20" s="56"/>
      <c r="CH20" s="36"/>
      <c r="CI20" s="54"/>
      <c r="CJ20" s="36"/>
      <c r="CK20" s="54"/>
      <c r="CL20" s="36"/>
      <c r="CM20" s="54"/>
      <c r="CN20" s="36"/>
      <c r="CO20" s="54"/>
      <c r="CP20" s="36"/>
      <c r="CQ20" s="54"/>
      <c r="CR20" s="36"/>
      <c r="CS20" s="54"/>
      <c r="CT20" s="36"/>
      <c r="CU20" s="37"/>
      <c r="CV20" s="38">
        <f>CU20*E20*F20*H20</f>
        <v>0</v>
      </c>
      <c r="CW20" s="37"/>
      <c r="CX20" s="36"/>
      <c r="CY20" s="36"/>
      <c r="CZ20" s="36"/>
      <c r="DA20" s="36"/>
      <c r="DB20" s="36"/>
      <c r="DC20" s="36"/>
      <c r="DD20" s="36">
        <f>DC20*E20*F20*H20*K20</f>
        <v>0</v>
      </c>
      <c r="DE20" s="43">
        <f t="shared" si="8"/>
        <v>57</v>
      </c>
      <c r="DF20" s="43">
        <f t="shared" si="9"/>
        <v>5974472.7839999991</v>
      </c>
    </row>
    <row r="21" spans="1:110" s="58" customFormat="1" ht="30" x14ac:dyDescent="0.25">
      <c r="A21" s="48"/>
      <c r="B21" s="49">
        <v>9</v>
      </c>
      <c r="C21" s="140" t="s">
        <v>131</v>
      </c>
      <c r="D21" s="62" t="s">
        <v>132</v>
      </c>
      <c r="E21" s="29">
        <v>13916</v>
      </c>
      <c r="F21" s="141">
        <v>8.9600000000000009</v>
      </c>
      <c r="G21" s="31"/>
      <c r="H21" s="142">
        <v>1.113</v>
      </c>
      <c r="I21" s="59"/>
      <c r="J21" s="60"/>
      <c r="K21" s="51">
        <v>1.4</v>
      </c>
      <c r="L21" s="51">
        <v>1.68</v>
      </c>
      <c r="M21" s="51">
        <v>2.23</v>
      </c>
      <c r="N21" s="52">
        <v>2.57</v>
      </c>
      <c r="O21" s="53"/>
      <c r="P21" s="36"/>
      <c r="Q21" s="54"/>
      <c r="R21" s="36"/>
      <c r="S21" s="54"/>
      <c r="T21" s="37"/>
      <c r="U21" s="54"/>
      <c r="V21" s="36"/>
      <c r="W21" s="37">
        <v>247</v>
      </c>
      <c r="X21" s="38">
        <f>SUM(W21*$E21*$F21*$H21*$K21*$X$10)</f>
        <v>47989097.554944001</v>
      </c>
      <c r="Y21" s="37"/>
      <c r="Z21" s="37">
        <f t="shared" si="2"/>
        <v>0</v>
      </c>
      <c r="AA21" s="55"/>
      <c r="AB21" s="36"/>
      <c r="AC21" s="54"/>
      <c r="AD21" s="36"/>
      <c r="AE21" s="54"/>
      <c r="AF21" s="36"/>
      <c r="AG21" s="54"/>
      <c r="AH21" s="36"/>
      <c r="AI21" s="54"/>
      <c r="AJ21" s="36"/>
      <c r="AK21" s="54"/>
      <c r="AL21" s="36"/>
      <c r="AM21" s="55"/>
      <c r="AN21" s="36"/>
      <c r="AO21" s="54"/>
      <c r="AP21" s="37"/>
      <c r="AQ21" s="54"/>
      <c r="AR21" s="36"/>
      <c r="AS21" s="54"/>
      <c r="AT21" s="36"/>
      <c r="AU21" s="54"/>
      <c r="AV21" s="36"/>
      <c r="AW21" s="54"/>
      <c r="AX21" s="36"/>
      <c r="AY21" s="54"/>
      <c r="AZ21" s="36"/>
      <c r="BA21" s="54"/>
      <c r="BB21" s="36"/>
      <c r="BC21" s="56"/>
      <c r="BD21" s="36"/>
      <c r="BE21" s="54"/>
      <c r="BF21" s="36">
        <f t="shared" si="5"/>
        <v>0</v>
      </c>
      <c r="BG21" s="54"/>
      <c r="BH21" s="36"/>
      <c r="BI21" s="54"/>
      <c r="BJ21" s="36"/>
      <c r="BK21" s="54"/>
      <c r="BL21" s="36"/>
      <c r="BM21" s="54"/>
      <c r="BN21" s="36"/>
      <c r="BO21" s="54"/>
      <c r="BP21" s="36"/>
      <c r="BQ21" s="54"/>
      <c r="BR21" s="37"/>
      <c r="BS21" s="54"/>
      <c r="BT21" s="36"/>
      <c r="BU21" s="54"/>
      <c r="BV21" s="36"/>
      <c r="BW21" s="57"/>
      <c r="BX21" s="36"/>
      <c r="BY21" s="54"/>
      <c r="BZ21" s="36"/>
      <c r="CA21" s="57"/>
      <c r="CB21" s="41"/>
      <c r="CC21" s="54"/>
      <c r="CD21" s="36"/>
      <c r="CE21" s="54"/>
      <c r="CF21" s="36"/>
      <c r="CG21" s="56"/>
      <c r="CH21" s="36"/>
      <c r="CI21" s="54"/>
      <c r="CJ21" s="36"/>
      <c r="CK21" s="54"/>
      <c r="CL21" s="36"/>
      <c r="CM21" s="54"/>
      <c r="CN21" s="36"/>
      <c r="CO21" s="54"/>
      <c r="CP21" s="36"/>
      <c r="CQ21" s="54"/>
      <c r="CR21" s="36"/>
      <c r="CS21" s="54"/>
      <c r="CT21" s="36"/>
      <c r="CU21" s="37">
        <v>1</v>
      </c>
      <c r="CV21" s="38">
        <f>CU21*E21*F21*H21</f>
        <v>138777.03168000001</v>
      </c>
      <c r="CW21" s="37"/>
      <c r="CX21" s="36"/>
      <c r="CY21" s="36"/>
      <c r="CZ21" s="36"/>
      <c r="DA21" s="36"/>
      <c r="DB21" s="36"/>
      <c r="DC21" s="36"/>
      <c r="DD21" s="36">
        <f>DC21*E21*F21*H21*K21</f>
        <v>0</v>
      </c>
      <c r="DE21" s="43">
        <f t="shared" si="8"/>
        <v>248</v>
      </c>
      <c r="DF21" s="43">
        <f t="shared" si="9"/>
        <v>48127874.586624004</v>
      </c>
    </row>
    <row r="22" spans="1:110" s="58" customFormat="1" ht="30" x14ac:dyDescent="0.25">
      <c r="A22" s="48"/>
      <c r="B22" s="49">
        <v>10</v>
      </c>
      <c r="C22" s="140" t="s">
        <v>133</v>
      </c>
      <c r="D22" s="62" t="s">
        <v>134</v>
      </c>
      <c r="E22" s="29">
        <v>13916</v>
      </c>
      <c r="F22" s="141">
        <v>9.86</v>
      </c>
      <c r="G22" s="31"/>
      <c r="H22" s="32">
        <v>1</v>
      </c>
      <c r="I22" s="50"/>
      <c r="J22" s="50"/>
      <c r="K22" s="51">
        <v>1.4</v>
      </c>
      <c r="L22" s="51">
        <v>1.68</v>
      </c>
      <c r="M22" s="51">
        <v>2.23</v>
      </c>
      <c r="N22" s="52">
        <v>2.57</v>
      </c>
      <c r="O22" s="53"/>
      <c r="P22" s="36"/>
      <c r="Q22" s="54"/>
      <c r="R22" s="36"/>
      <c r="S22" s="54"/>
      <c r="T22" s="37"/>
      <c r="U22" s="54"/>
      <c r="V22" s="36"/>
      <c r="W22" s="37">
        <v>269</v>
      </c>
      <c r="X22" s="38">
        <f>SUM(W22*$E22*$F22*$H22*$K22*$X$10)</f>
        <v>51673948.815999992</v>
      </c>
      <c r="Y22" s="37"/>
      <c r="Z22" s="37">
        <f t="shared" si="2"/>
        <v>0</v>
      </c>
      <c r="AA22" s="55"/>
      <c r="AB22" s="36"/>
      <c r="AC22" s="54"/>
      <c r="AD22" s="36"/>
      <c r="AE22" s="54"/>
      <c r="AF22" s="36"/>
      <c r="AG22" s="54"/>
      <c r="AH22" s="36"/>
      <c r="AI22" s="54"/>
      <c r="AJ22" s="36"/>
      <c r="AK22" s="54"/>
      <c r="AL22" s="36"/>
      <c r="AM22" s="55"/>
      <c r="AN22" s="36"/>
      <c r="AO22" s="54"/>
      <c r="AP22" s="37"/>
      <c r="AQ22" s="54"/>
      <c r="AR22" s="36"/>
      <c r="AS22" s="54"/>
      <c r="AT22" s="36"/>
      <c r="AU22" s="54"/>
      <c r="AV22" s="36"/>
      <c r="AW22" s="54"/>
      <c r="AX22" s="36"/>
      <c r="AY22" s="54"/>
      <c r="AZ22" s="36"/>
      <c r="BA22" s="54"/>
      <c r="BB22" s="36"/>
      <c r="BC22" s="56"/>
      <c r="BD22" s="36"/>
      <c r="BE22" s="54"/>
      <c r="BF22" s="36">
        <f t="shared" si="5"/>
        <v>0</v>
      </c>
      <c r="BG22" s="54"/>
      <c r="BH22" s="36"/>
      <c r="BI22" s="54"/>
      <c r="BJ22" s="36"/>
      <c r="BK22" s="54"/>
      <c r="BL22" s="36"/>
      <c r="BM22" s="54"/>
      <c r="BN22" s="36"/>
      <c r="BO22" s="54"/>
      <c r="BP22" s="36"/>
      <c r="BQ22" s="54"/>
      <c r="BR22" s="37"/>
      <c r="BS22" s="54"/>
      <c r="BT22" s="36"/>
      <c r="BU22" s="54"/>
      <c r="BV22" s="36"/>
      <c r="BW22" s="57"/>
      <c r="BX22" s="36"/>
      <c r="BY22" s="54"/>
      <c r="BZ22" s="36"/>
      <c r="CA22" s="57"/>
      <c r="CB22" s="41"/>
      <c r="CC22" s="54"/>
      <c r="CD22" s="36"/>
      <c r="CE22" s="54"/>
      <c r="CF22" s="36"/>
      <c r="CG22" s="56"/>
      <c r="CH22" s="36"/>
      <c r="CI22" s="54"/>
      <c r="CJ22" s="36"/>
      <c r="CK22" s="54"/>
      <c r="CL22" s="36"/>
      <c r="CM22" s="54"/>
      <c r="CN22" s="36"/>
      <c r="CO22" s="54"/>
      <c r="CP22" s="36"/>
      <c r="CQ22" s="54"/>
      <c r="CR22" s="36"/>
      <c r="CS22" s="54"/>
      <c r="CT22" s="36"/>
      <c r="CU22" s="37">
        <v>1</v>
      </c>
      <c r="CV22" s="38">
        <f>CU22*E22*F22*H22</f>
        <v>137211.75999999998</v>
      </c>
      <c r="CW22" s="37"/>
      <c r="CX22" s="36"/>
      <c r="CY22" s="36"/>
      <c r="CZ22" s="36"/>
      <c r="DA22" s="36"/>
      <c r="DB22" s="36"/>
      <c r="DC22" s="36"/>
      <c r="DD22" s="36">
        <f>DC22*E22*F22*H22*K22</f>
        <v>0</v>
      </c>
      <c r="DE22" s="43">
        <f t="shared" si="8"/>
        <v>270</v>
      </c>
      <c r="DF22" s="43">
        <f t="shared" si="9"/>
        <v>51811160.57599999</v>
      </c>
    </row>
    <row r="23" spans="1:110" s="61" customFormat="1" ht="15" x14ac:dyDescent="0.25">
      <c r="A23" s="168">
        <v>3</v>
      </c>
      <c r="B23" s="168"/>
      <c r="C23" s="160" t="s">
        <v>135</v>
      </c>
      <c r="D23" s="169" t="s">
        <v>136</v>
      </c>
      <c r="E23" s="170">
        <v>13916</v>
      </c>
      <c r="F23" s="171"/>
      <c r="G23" s="172"/>
      <c r="H23" s="163"/>
      <c r="I23" s="139"/>
      <c r="J23" s="139"/>
      <c r="K23" s="173">
        <v>1.4</v>
      </c>
      <c r="L23" s="173">
        <v>1.68</v>
      </c>
      <c r="M23" s="173">
        <v>2.23</v>
      </c>
      <c r="N23" s="174">
        <v>2.57</v>
      </c>
      <c r="O23" s="175">
        <f>O24</f>
        <v>0</v>
      </c>
      <c r="P23" s="175">
        <f t="shared" ref="P23:CA23" si="10">P24</f>
        <v>0</v>
      </c>
      <c r="Q23" s="175">
        <f t="shared" si="10"/>
        <v>0</v>
      </c>
      <c r="R23" s="175">
        <f t="shared" si="10"/>
        <v>0</v>
      </c>
      <c r="S23" s="175">
        <f t="shared" si="10"/>
        <v>0</v>
      </c>
      <c r="T23" s="175">
        <f t="shared" si="10"/>
        <v>0</v>
      </c>
      <c r="U23" s="175">
        <f t="shared" si="10"/>
        <v>0</v>
      </c>
      <c r="V23" s="175">
        <f t="shared" si="10"/>
        <v>0</v>
      </c>
      <c r="W23" s="175">
        <f t="shared" si="10"/>
        <v>0</v>
      </c>
      <c r="X23" s="175">
        <f t="shared" si="10"/>
        <v>0</v>
      </c>
      <c r="Y23" s="175">
        <f t="shared" si="10"/>
        <v>0</v>
      </c>
      <c r="Z23" s="175">
        <f t="shared" si="10"/>
        <v>0</v>
      </c>
      <c r="AA23" s="175">
        <f t="shared" si="10"/>
        <v>0</v>
      </c>
      <c r="AB23" s="175">
        <f t="shared" si="10"/>
        <v>0</v>
      </c>
      <c r="AC23" s="175">
        <f t="shared" si="10"/>
        <v>0</v>
      </c>
      <c r="AD23" s="175">
        <f t="shared" si="10"/>
        <v>0</v>
      </c>
      <c r="AE23" s="175">
        <f t="shared" si="10"/>
        <v>0</v>
      </c>
      <c r="AF23" s="175">
        <f t="shared" si="10"/>
        <v>0</v>
      </c>
      <c r="AG23" s="175">
        <f t="shared" si="10"/>
        <v>0</v>
      </c>
      <c r="AH23" s="175">
        <f t="shared" si="10"/>
        <v>0</v>
      </c>
      <c r="AI23" s="175">
        <f t="shared" si="10"/>
        <v>0</v>
      </c>
      <c r="AJ23" s="175">
        <f t="shared" si="10"/>
        <v>0</v>
      </c>
      <c r="AK23" s="175">
        <f t="shared" si="10"/>
        <v>0</v>
      </c>
      <c r="AL23" s="175">
        <f t="shared" si="10"/>
        <v>0</v>
      </c>
      <c r="AM23" s="175">
        <f t="shared" si="10"/>
        <v>0</v>
      </c>
      <c r="AN23" s="175">
        <f t="shared" si="10"/>
        <v>0</v>
      </c>
      <c r="AO23" s="175">
        <f t="shared" si="10"/>
        <v>0</v>
      </c>
      <c r="AP23" s="175">
        <f t="shared" si="10"/>
        <v>0</v>
      </c>
      <c r="AQ23" s="175">
        <f t="shared" si="10"/>
        <v>0</v>
      </c>
      <c r="AR23" s="175">
        <f t="shared" si="10"/>
        <v>0</v>
      </c>
      <c r="AS23" s="175">
        <f t="shared" si="10"/>
        <v>0</v>
      </c>
      <c r="AT23" s="175">
        <f t="shared" si="10"/>
        <v>0</v>
      </c>
      <c r="AU23" s="175">
        <f t="shared" si="10"/>
        <v>0</v>
      </c>
      <c r="AV23" s="175">
        <f t="shared" si="10"/>
        <v>0</v>
      </c>
      <c r="AW23" s="175">
        <f t="shared" si="10"/>
        <v>0</v>
      </c>
      <c r="AX23" s="175">
        <f t="shared" si="10"/>
        <v>0</v>
      </c>
      <c r="AY23" s="175">
        <f t="shared" si="10"/>
        <v>0</v>
      </c>
      <c r="AZ23" s="175">
        <f t="shared" si="10"/>
        <v>0</v>
      </c>
      <c r="BA23" s="175">
        <f t="shared" si="10"/>
        <v>0</v>
      </c>
      <c r="BB23" s="175">
        <f t="shared" si="10"/>
        <v>0</v>
      </c>
      <c r="BC23" s="175">
        <f t="shared" si="10"/>
        <v>0</v>
      </c>
      <c r="BD23" s="175">
        <f t="shared" si="10"/>
        <v>0</v>
      </c>
      <c r="BE23" s="175">
        <f t="shared" si="10"/>
        <v>0</v>
      </c>
      <c r="BF23" s="175">
        <f t="shared" si="10"/>
        <v>0</v>
      </c>
      <c r="BG23" s="175">
        <f t="shared" si="10"/>
        <v>0</v>
      </c>
      <c r="BH23" s="175">
        <f t="shared" si="10"/>
        <v>0</v>
      </c>
      <c r="BI23" s="175">
        <f t="shared" si="10"/>
        <v>0</v>
      </c>
      <c r="BJ23" s="175">
        <f t="shared" si="10"/>
        <v>0</v>
      </c>
      <c r="BK23" s="175">
        <f t="shared" si="10"/>
        <v>1</v>
      </c>
      <c r="BL23" s="175">
        <f t="shared" si="10"/>
        <v>19092.752</v>
      </c>
      <c r="BM23" s="175">
        <f t="shared" si="10"/>
        <v>0</v>
      </c>
      <c r="BN23" s="175">
        <f t="shared" si="10"/>
        <v>0</v>
      </c>
      <c r="BO23" s="175">
        <f t="shared" si="10"/>
        <v>0</v>
      </c>
      <c r="BP23" s="175">
        <f t="shared" si="10"/>
        <v>0</v>
      </c>
      <c r="BQ23" s="175">
        <f t="shared" si="10"/>
        <v>0</v>
      </c>
      <c r="BR23" s="175">
        <f t="shared" si="10"/>
        <v>0</v>
      </c>
      <c r="BS23" s="175">
        <f t="shared" si="10"/>
        <v>0</v>
      </c>
      <c r="BT23" s="175">
        <f t="shared" si="10"/>
        <v>0</v>
      </c>
      <c r="BU23" s="175">
        <f t="shared" si="10"/>
        <v>0</v>
      </c>
      <c r="BV23" s="175">
        <f t="shared" si="10"/>
        <v>0</v>
      </c>
      <c r="BW23" s="175">
        <f t="shared" si="10"/>
        <v>2</v>
      </c>
      <c r="BX23" s="175">
        <f t="shared" si="10"/>
        <v>45822.604800000001</v>
      </c>
      <c r="BY23" s="175">
        <f t="shared" si="10"/>
        <v>0</v>
      </c>
      <c r="BZ23" s="175">
        <f t="shared" si="10"/>
        <v>0</v>
      </c>
      <c r="CA23" s="175">
        <f t="shared" si="10"/>
        <v>0</v>
      </c>
      <c r="CB23" s="175">
        <f t="shared" ref="CB23:DF23" si="11">CB24</f>
        <v>0</v>
      </c>
      <c r="CC23" s="175">
        <f t="shared" si="11"/>
        <v>0</v>
      </c>
      <c r="CD23" s="175">
        <f t="shared" si="11"/>
        <v>0</v>
      </c>
      <c r="CE23" s="175">
        <f t="shared" si="11"/>
        <v>0</v>
      </c>
      <c r="CF23" s="175">
        <f t="shared" si="11"/>
        <v>0</v>
      </c>
      <c r="CG23" s="175">
        <f t="shared" si="11"/>
        <v>3</v>
      </c>
      <c r="CH23" s="175">
        <f t="shared" si="11"/>
        <v>68733.907200000001</v>
      </c>
      <c r="CI23" s="175">
        <f t="shared" si="11"/>
        <v>0</v>
      </c>
      <c r="CJ23" s="175">
        <f t="shared" si="11"/>
        <v>0</v>
      </c>
      <c r="CK23" s="175">
        <f t="shared" si="11"/>
        <v>0</v>
      </c>
      <c r="CL23" s="175">
        <f t="shared" si="11"/>
        <v>0</v>
      </c>
      <c r="CM23" s="175">
        <f t="shared" si="11"/>
        <v>0</v>
      </c>
      <c r="CN23" s="175">
        <f t="shared" si="11"/>
        <v>0</v>
      </c>
      <c r="CO23" s="175">
        <f t="shared" si="11"/>
        <v>0</v>
      </c>
      <c r="CP23" s="175">
        <f t="shared" si="11"/>
        <v>0</v>
      </c>
      <c r="CQ23" s="175">
        <f t="shared" si="11"/>
        <v>0</v>
      </c>
      <c r="CR23" s="175">
        <f t="shared" si="11"/>
        <v>0</v>
      </c>
      <c r="CS23" s="175">
        <f t="shared" si="11"/>
        <v>0</v>
      </c>
      <c r="CT23" s="175">
        <f t="shared" si="11"/>
        <v>0</v>
      </c>
      <c r="CU23" s="175">
        <f t="shared" si="11"/>
        <v>0</v>
      </c>
      <c r="CV23" s="175">
        <f t="shared" si="11"/>
        <v>0</v>
      </c>
      <c r="CW23" s="175">
        <f t="shared" si="11"/>
        <v>0</v>
      </c>
      <c r="CX23" s="175">
        <f t="shared" si="11"/>
        <v>0</v>
      </c>
      <c r="CY23" s="175">
        <f t="shared" si="11"/>
        <v>0</v>
      </c>
      <c r="CZ23" s="175">
        <f t="shared" si="11"/>
        <v>0</v>
      </c>
      <c r="DA23" s="175">
        <f t="shared" si="11"/>
        <v>0</v>
      </c>
      <c r="DB23" s="175">
        <f t="shared" si="11"/>
        <v>0</v>
      </c>
      <c r="DC23" s="175">
        <f t="shared" si="11"/>
        <v>0</v>
      </c>
      <c r="DD23" s="175">
        <f t="shared" si="11"/>
        <v>0</v>
      </c>
      <c r="DE23" s="175">
        <f t="shared" si="11"/>
        <v>6</v>
      </c>
      <c r="DF23" s="175">
        <f t="shared" si="11"/>
        <v>133649.264</v>
      </c>
    </row>
    <row r="24" spans="1:110" ht="30" x14ac:dyDescent="0.25">
      <c r="A24" s="14"/>
      <c r="B24" s="14">
        <v>11</v>
      </c>
      <c r="C24" s="45" t="s">
        <v>137</v>
      </c>
      <c r="D24" s="62" t="s">
        <v>138</v>
      </c>
      <c r="E24" s="29">
        <v>13916</v>
      </c>
      <c r="F24" s="63">
        <v>0.98</v>
      </c>
      <c r="G24" s="31"/>
      <c r="H24" s="32">
        <v>1</v>
      </c>
      <c r="I24" s="33"/>
      <c r="J24" s="33"/>
      <c r="K24" s="34">
        <v>1.4</v>
      </c>
      <c r="L24" s="34">
        <v>1.68</v>
      </c>
      <c r="M24" s="34">
        <v>2.23</v>
      </c>
      <c r="N24" s="35">
        <v>2.57</v>
      </c>
      <c r="O24" s="46"/>
      <c r="P24" s="36">
        <f>SUM(O24*$E24*$F24*$H24*$K24*$P$10)</f>
        <v>0</v>
      </c>
      <c r="Q24" s="46"/>
      <c r="R24" s="36">
        <f>SUM(Q24*$E24*$F24*$H24*$K24*$R$10)</f>
        <v>0</v>
      </c>
      <c r="S24" s="46"/>
      <c r="T24" s="37">
        <f>SUM(S24*$E24*$F24*$H24*$K24*$T$10)</f>
        <v>0</v>
      </c>
      <c r="U24" s="46"/>
      <c r="V24" s="36">
        <f>SUM(U24*$E24*$F24*$H24*$K24*$V$10)</f>
        <v>0</v>
      </c>
      <c r="W24" s="46"/>
      <c r="X24" s="36">
        <f>SUM(W24*$E24*$F24*$H24*$K24*$X$10)</f>
        <v>0</v>
      </c>
      <c r="Y24" s="39"/>
      <c r="Z24" s="37">
        <f>SUM(Y24*$E24*$F24*$H24*$K24*$Z$10)</f>
        <v>0</v>
      </c>
      <c r="AA24" s="64">
        <v>0</v>
      </c>
      <c r="AB24" s="36">
        <v>0</v>
      </c>
      <c r="AC24" s="46">
        <v>0</v>
      </c>
      <c r="AD24" s="36">
        <v>0</v>
      </c>
      <c r="AE24" s="46">
        <v>0</v>
      </c>
      <c r="AF24" s="36">
        <v>0</v>
      </c>
      <c r="AG24" s="46">
        <v>0</v>
      </c>
      <c r="AH24" s="36">
        <v>0</v>
      </c>
      <c r="AI24" s="46">
        <v>0</v>
      </c>
      <c r="AJ24" s="36">
        <v>0</v>
      </c>
      <c r="AK24" s="46"/>
      <c r="AL24" s="36">
        <f>AK24*$E24*$F24*$H24*$L24*$AL$10</f>
        <v>0</v>
      </c>
      <c r="AM24" s="64"/>
      <c r="AN24" s="36">
        <f>SUM(AM24*$E24*$F24*$H24*$K24*$AN$10)</f>
        <v>0</v>
      </c>
      <c r="AO24" s="46"/>
      <c r="AP24" s="37">
        <f>SUM(AO24*$E24*$F24*$H24*$K24*$AP$10)</f>
        <v>0</v>
      </c>
      <c r="AQ24" s="46"/>
      <c r="AR24" s="36">
        <f>SUM(AQ24*$E24*$F24*$H24*$K24*$AR$10)</f>
        <v>0</v>
      </c>
      <c r="AS24" s="46"/>
      <c r="AT24" s="36">
        <f>SUM(AS24*$E24*$F24*$H24*$K24*$AT$10)</f>
        <v>0</v>
      </c>
      <c r="AU24" s="46"/>
      <c r="AV24" s="36">
        <f>SUM(AU24*$E24*$F24*$H24*$K24*$AV$10)</f>
        <v>0</v>
      </c>
      <c r="AW24" s="46"/>
      <c r="AX24" s="36">
        <f>SUM(AW24*$E24*$F24*$H24*$K24*$AX$10)</f>
        <v>0</v>
      </c>
      <c r="AY24" s="39"/>
      <c r="AZ24" s="36">
        <f>SUM(AY24*$E24*$F24*$H24*$K24*$AZ$10)</f>
        <v>0</v>
      </c>
      <c r="BA24" s="46"/>
      <c r="BB24" s="36">
        <f>SUM(BA24*$E24*$F24*$H24*$K24*$BB$10)</f>
        <v>0</v>
      </c>
      <c r="BC24" s="46"/>
      <c r="BD24" s="36">
        <f>SUM(BC24*$E24*$F24*$H24*$K24*$BD$10)</f>
        <v>0</v>
      </c>
      <c r="BE24" s="46"/>
      <c r="BF24" s="36">
        <f>SUM(BE24*$E24*$F24*$H24*$K24*$BF$10)</f>
        <v>0</v>
      </c>
      <c r="BG24" s="46"/>
      <c r="BH24" s="36">
        <f>SUM(BG24*$E24*$F24*$H24*$K24*$BH$10)</f>
        <v>0</v>
      </c>
      <c r="BI24" s="46"/>
      <c r="BJ24" s="36">
        <f>SUM(BI24*$E24*$F24*$H24*$K24*$BJ$10)</f>
        <v>0</v>
      </c>
      <c r="BK24" s="37">
        <v>1</v>
      </c>
      <c r="BL24" s="36">
        <f>SUM(BK24*$E24*$F24*$H24*$K24*$BL$10)</f>
        <v>19092.752</v>
      </c>
      <c r="BM24" s="46"/>
      <c r="BN24" s="36">
        <f>BM24*$E24*$F24*$H24*$L24*$BN$10</f>
        <v>0</v>
      </c>
      <c r="BO24" s="46"/>
      <c r="BP24" s="36">
        <f>BO24*$E24*$F24*$H24*$L24*$BP$10</f>
        <v>0</v>
      </c>
      <c r="BQ24" s="46"/>
      <c r="BR24" s="37">
        <f>BQ24*$E24*$F24*$H24*$L24*$BR$10</f>
        <v>0</v>
      </c>
      <c r="BS24" s="46"/>
      <c r="BT24" s="36">
        <f>BS24*$E24*$F24*$H24*$L24*$BT$10</f>
        <v>0</v>
      </c>
      <c r="BU24" s="46"/>
      <c r="BV24" s="36">
        <f>BU24*$E24*$F24*$H24*$L24*$BV$10</f>
        <v>0</v>
      </c>
      <c r="BW24" s="65">
        <v>2</v>
      </c>
      <c r="BX24" s="36">
        <f>BW24*$E24*$F24*$H24*$L24*$BX$10</f>
        <v>45822.604800000001</v>
      </c>
      <c r="BY24" s="66"/>
      <c r="BZ24" s="36">
        <f>BY24*$E24*$F24*$H24*$L24*$BZ$10</f>
        <v>0</v>
      </c>
      <c r="CA24" s="47"/>
      <c r="CB24" s="41">
        <f>CA24*$E24*$F24*$H24*$L24*$CB$10</f>
        <v>0</v>
      </c>
      <c r="CC24" s="67"/>
      <c r="CD24" s="36">
        <f>CC24*$E24*$F24*$H24*$L24*$CD$10</f>
        <v>0</v>
      </c>
      <c r="CE24" s="46"/>
      <c r="CF24" s="36">
        <f>CE24*$E24*$F24*$H24*$L24*$CF$10</f>
        <v>0</v>
      </c>
      <c r="CG24" s="66">
        <v>3</v>
      </c>
      <c r="CH24" s="36">
        <f>CG24*$E24*$F24*$H24*$L24*$CH$10</f>
        <v>68733.907200000001</v>
      </c>
      <c r="CI24" s="46"/>
      <c r="CJ24" s="36">
        <f>CI24*$E24*$F24*$H24*$L24*$CJ$10</f>
        <v>0</v>
      </c>
      <c r="CK24" s="39"/>
      <c r="CL24" s="36">
        <f>CK24*$E24*$F24*$H24*$L24*$CL$10</f>
        <v>0</v>
      </c>
      <c r="CM24" s="39"/>
      <c r="CN24" s="36">
        <f>CM24*$E24*$F24*$H24*$L24*$CN$10</f>
        <v>0</v>
      </c>
      <c r="CO24" s="46"/>
      <c r="CP24" s="36">
        <f>CO24*$E24*$F24*$H24*$L24*$CP$10</f>
        <v>0</v>
      </c>
      <c r="CQ24" s="46"/>
      <c r="CR24" s="36">
        <f>CQ24*$E24*$F24*$H24*$M24*$CR$10</f>
        <v>0</v>
      </c>
      <c r="CS24" s="46"/>
      <c r="CT24" s="36">
        <f>CS24*$E24*$F24*$H24*$N24*$CT$10</f>
        <v>0</v>
      </c>
      <c r="CU24" s="37"/>
      <c r="CV24" s="36">
        <f>CU24*E24*F24*H24</f>
        <v>0</v>
      </c>
      <c r="CW24" s="37"/>
      <c r="CX24" s="36"/>
      <c r="CY24" s="36"/>
      <c r="CZ24" s="36">
        <f>SUM(CY24*$E24*$F24*$H24*$K24*$R$10)</f>
        <v>0</v>
      </c>
      <c r="DA24" s="36"/>
      <c r="DB24" s="36"/>
      <c r="DC24" s="36"/>
      <c r="DD24" s="36"/>
      <c r="DE24" s="43">
        <f>SUM(Q24+O24+AA24+S24+U24+AC24+Y24+W24+AE24+AI24+AG24+AK24+AM24+AQ24+BM24+BS24+AO24+BA24+BC24+CE24+CG24+CC24+CI24+CK24+BW24+BY24+AS24+AU24+AW24+AY24+BO24+BQ24+BU24+BE24+BG24+BI24+BK24+CA24+CM24+CO24+CQ24+CS24+CU24+CW24+DA24+DC24)</f>
        <v>6</v>
      </c>
      <c r="DF24" s="43">
        <f>SUM(R24+P24+AB24+T24+V24+AD24+Z24+X24+AF24+AJ24+AH24+AL24+AN24+AR24+BN24+BT24+AP24+BB24+BD24+CF24+CH24+CD24+CJ24+CL24+BX24+BZ24+AT24+AV24+AX24+AZ24+BP24+BR24+BV24+BF24+BH24+BJ24+BL24+CB24+CN24+CP24+CR24+CT24+CV24+CX24+DB24+DD24)</f>
        <v>133649.264</v>
      </c>
    </row>
    <row r="25" spans="1:110" s="61" customFormat="1" ht="15" x14ac:dyDescent="0.25">
      <c r="A25" s="168">
        <v>4</v>
      </c>
      <c r="B25" s="168"/>
      <c r="C25" s="160" t="s">
        <v>139</v>
      </c>
      <c r="D25" s="169" t="s">
        <v>140</v>
      </c>
      <c r="E25" s="170">
        <v>13916</v>
      </c>
      <c r="F25" s="171"/>
      <c r="G25" s="172"/>
      <c r="H25" s="163"/>
      <c r="I25" s="139"/>
      <c r="J25" s="139"/>
      <c r="K25" s="176"/>
      <c r="L25" s="176"/>
      <c r="M25" s="176"/>
      <c r="N25" s="174">
        <v>2.57</v>
      </c>
      <c r="O25" s="177">
        <f>O26</f>
        <v>50</v>
      </c>
      <c r="P25" s="177">
        <f t="shared" ref="P25:CA25" si="12">P26</f>
        <v>866966.79999999993</v>
      </c>
      <c r="Q25" s="177">
        <f t="shared" si="12"/>
        <v>0</v>
      </c>
      <c r="R25" s="177">
        <f t="shared" si="12"/>
        <v>0</v>
      </c>
      <c r="S25" s="177">
        <f t="shared" si="12"/>
        <v>0</v>
      </c>
      <c r="T25" s="177">
        <f t="shared" si="12"/>
        <v>0</v>
      </c>
      <c r="U25" s="177">
        <f t="shared" si="12"/>
        <v>0</v>
      </c>
      <c r="V25" s="177">
        <f t="shared" si="12"/>
        <v>0</v>
      </c>
      <c r="W25" s="177">
        <f t="shared" si="12"/>
        <v>0</v>
      </c>
      <c r="X25" s="177">
        <f t="shared" si="12"/>
        <v>0</v>
      </c>
      <c r="Y25" s="177">
        <f t="shared" si="12"/>
        <v>0</v>
      </c>
      <c r="Z25" s="177">
        <f t="shared" si="12"/>
        <v>0</v>
      </c>
      <c r="AA25" s="177">
        <f t="shared" si="12"/>
        <v>0</v>
      </c>
      <c r="AB25" s="177">
        <f t="shared" si="12"/>
        <v>0</v>
      </c>
      <c r="AC25" s="177">
        <f t="shared" si="12"/>
        <v>103</v>
      </c>
      <c r="AD25" s="177">
        <f t="shared" si="12"/>
        <v>1785951.6079999998</v>
      </c>
      <c r="AE25" s="177">
        <f t="shared" si="12"/>
        <v>0</v>
      </c>
      <c r="AF25" s="177">
        <f t="shared" si="12"/>
        <v>0</v>
      </c>
      <c r="AG25" s="177">
        <f t="shared" si="12"/>
        <v>51</v>
      </c>
      <c r="AH25" s="177">
        <f t="shared" si="12"/>
        <v>884306.13599999994</v>
      </c>
      <c r="AI25" s="177">
        <f t="shared" si="12"/>
        <v>0</v>
      </c>
      <c r="AJ25" s="177">
        <f t="shared" si="12"/>
        <v>0</v>
      </c>
      <c r="AK25" s="177">
        <f t="shared" si="12"/>
        <v>50</v>
      </c>
      <c r="AL25" s="177">
        <f t="shared" si="12"/>
        <v>1040360.1599999999</v>
      </c>
      <c r="AM25" s="177">
        <f t="shared" si="12"/>
        <v>0</v>
      </c>
      <c r="AN25" s="177">
        <f t="shared" si="12"/>
        <v>0</v>
      </c>
      <c r="AO25" s="177">
        <f t="shared" si="12"/>
        <v>0</v>
      </c>
      <c r="AP25" s="177">
        <f t="shared" si="12"/>
        <v>0</v>
      </c>
      <c r="AQ25" s="177">
        <f t="shared" si="12"/>
        <v>0</v>
      </c>
      <c r="AR25" s="177">
        <f t="shared" si="12"/>
        <v>0</v>
      </c>
      <c r="AS25" s="177">
        <f t="shared" si="12"/>
        <v>0</v>
      </c>
      <c r="AT25" s="177">
        <f t="shared" si="12"/>
        <v>0</v>
      </c>
      <c r="AU25" s="177">
        <f t="shared" si="12"/>
        <v>0</v>
      </c>
      <c r="AV25" s="177">
        <f t="shared" si="12"/>
        <v>0</v>
      </c>
      <c r="AW25" s="177">
        <f t="shared" si="12"/>
        <v>0</v>
      </c>
      <c r="AX25" s="177">
        <f t="shared" si="12"/>
        <v>0</v>
      </c>
      <c r="AY25" s="177">
        <f t="shared" si="12"/>
        <v>0</v>
      </c>
      <c r="AZ25" s="177">
        <f t="shared" si="12"/>
        <v>0</v>
      </c>
      <c r="BA25" s="177">
        <f t="shared" si="12"/>
        <v>0</v>
      </c>
      <c r="BB25" s="177">
        <f t="shared" si="12"/>
        <v>0</v>
      </c>
      <c r="BC25" s="177">
        <f t="shared" si="12"/>
        <v>10</v>
      </c>
      <c r="BD25" s="177">
        <f t="shared" si="12"/>
        <v>173393.36000000002</v>
      </c>
      <c r="BE25" s="177">
        <f t="shared" si="12"/>
        <v>0</v>
      </c>
      <c r="BF25" s="177">
        <f t="shared" si="12"/>
        <v>0</v>
      </c>
      <c r="BG25" s="177">
        <f t="shared" si="12"/>
        <v>0</v>
      </c>
      <c r="BH25" s="177">
        <f t="shared" si="12"/>
        <v>0</v>
      </c>
      <c r="BI25" s="177">
        <f t="shared" si="12"/>
        <v>0</v>
      </c>
      <c r="BJ25" s="177">
        <f t="shared" si="12"/>
        <v>0</v>
      </c>
      <c r="BK25" s="177">
        <f t="shared" si="12"/>
        <v>18</v>
      </c>
      <c r="BL25" s="177">
        <f t="shared" si="12"/>
        <v>312108.04800000001</v>
      </c>
      <c r="BM25" s="177">
        <f t="shared" si="12"/>
        <v>0</v>
      </c>
      <c r="BN25" s="177">
        <f t="shared" si="12"/>
        <v>0</v>
      </c>
      <c r="BO25" s="177">
        <f t="shared" si="12"/>
        <v>0</v>
      </c>
      <c r="BP25" s="177">
        <f t="shared" si="12"/>
        <v>0</v>
      </c>
      <c r="BQ25" s="177">
        <f t="shared" si="12"/>
        <v>0</v>
      </c>
      <c r="BR25" s="177">
        <f t="shared" si="12"/>
        <v>0</v>
      </c>
      <c r="BS25" s="177">
        <f t="shared" si="12"/>
        <v>17</v>
      </c>
      <c r="BT25" s="177">
        <f t="shared" si="12"/>
        <v>353722.45439999999</v>
      </c>
      <c r="BU25" s="177">
        <f t="shared" si="12"/>
        <v>0</v>
      </c>
      <c r="BV25" s="177">
        <f t="shared" si="12"/>
        <v>0</v>
      </c>
      <c r="BW25" s="177">
        <f t="shared" si="12"/>
        <v>50</v>
      </c>
      <c r="BX25" s="177">
        <f t="shared" si="12"/>
        <v>1040360.1599999999</v>
      </c>
      <c r="BY25" s="177">
        <f t="shared" si="12"/>
        <v>0</v>
      </c>
      <c r="BZ25" s="177">
        <f t="shared" si="12"/>
        <v>0</v>
      </c>
      <c r="CA25" s="177">
        <f t="shared" si="12"/>
        <v>0</v>
      </c>
      <c r="CB25" s="177">
        <f t="shared" ref="CB25:DF25" si="13">CB26</f>
        <v>0</v>
      </c>
      <c r="CC25" s="177">
        <f t="shared" si="13"/>
        <v>0</v>
      </c>
      <c r="CD25" s="177">
        <f t="shared" si="13"/>
        <v>0</v>
      </c>
      <c r="CE25" s="177">
        <f t="shared" si="13"/>
        <v>0</v>
      </c>
      <c r="CF25" s="177">
        <f t="shared" si="13"/>
        <v>0</v>
      </c>
      <c r="CG25" s="177">
        <f t="shared" si="13"/>
        <v>2</v>
      </c>
      <c r="CH25" s="177">
        <f t="shared" si="13"/>
        <v>41614.4064</v>
      </c>
      <c r="CI25" s="177">
        <f t="shared" si="13"/>
        <v>11</v>
      </c>
      <c r="CJ25" s="177">
        <f t="shared" si="13"/>
        <v>228879.23520000002</v>
      </c>
      <c r="CK25" s="177">
        <f t="shared" si="13"/>
        <v>4</v>
      </c>
      <c r="CL25" s="177">
        <f t="shared" si="13"/>
        <v>83228.8128</v>
      </c>
      <c r="CM25" s="177">
        <f t="shared" si="13"/>
        <v>29</v>
      </c>
      <c r="CN25" s="177">
        <f t="shared" si="13"/>
        <v>603408.89280000003</v>
      </c>
      <c r="CO25" s="177">
        <f t="shared" si="13"/>
        <v>5</v>
      </c>
      <c r="CP25" s="177">
        <f t="shared" si="13"/>
        <v>104036.016</v>
      </c>
      <c r="CQ25" s="177">
        <f t="shared" si="13"/>
        <v>65</v>
      </c>
      <c r="CR25" s="177">
        <f t="shared" si="13"/>
        <v>1795240.5379999999</v>
      </c>
      <c r="CS25" s="177">
        <f t="shared" si="13"/>
        <v>25</v>
      </c>
      <c r="CT25" s="177">
        <f t="shared" si="13"/>
        <v>795751.66999999993</v>
      </c>
      <c r="CU25" s="177">
        <f t="shared" si="13"/>
        <v>0</v>
      </c>
      <c r="CV25" s="177">
        <f t="shared" si="13"/>
        <v>0</v>
      </c>
      <c r="CW25" s="177">
        <f t="shared" si="13"/>
        <v>0</v>
      </c>
      <c r="CX25" s="177">
        <f t="shared" si="13"/>
        <v>0</v>
      </c>
      <c r="CY25" s="177">
        <f t="shared" si="13"/>
        <v>0</v>
      </c>
      <c r="CZ25" s="177">
        <f t="shared" si="13"/>
        <v>0</v>
      </c>
      <c r="DA25" s="177">
        <f t="shared" si="13"/>
        <v>0</v>
      </c>
      <c r="DB25" s="177">
        <f t="shared" si="13"/>
        <v>0</v>
      </c>
      <c r="DC25" s="177">
        <f t="shared" si="13"/>
        <v>0</v>
      </c>
      <c r="DD25" s="177">
        <f t="shared" si="13"/>
        <v>0</v>
      </c>
      <c r="DE25" s="177">
        <f t="shared" si="13"/>
        <v>490</v>
      </c>
      <c r="DF25" s="177">
        <f t="shared" si="13"/>
        <v>10109328.297600001</v>
      </c>
    </row>
    <row r="26" spans="1:110" s="73" customFormat="1" x14ac:dyDescent="0.25">
      <c r="A26" s="68"/>
      <c r="B26" s="68">
        <v>12</v>
      </c>
      <c r="C26" s="45" t="s">
        <v>141</v>
      </c>
      <c r="D26" s="28" t="s">
        <v>142</v>
      </c>
      <c r="E26" s="29">
        <v>13916</v>
      </c>
      <c r="F26" s="34">
        <v>0.89</v>
      </c>
      <c r="G26" s="31"/>
      <c r="H26" s="69">
        <v>1</v>
      </c>
      <c r="I26" s="70"/>
      <c r="J26" s="70"/>
      <c r="K26" s="34">
        <v>1.4</v>
      </c>
      <c r="L26" s="34">
        <v>1.68</v>
      </c>
      <c r="M26" s="34">
        <v>2.23</v>
      </c>
      <c r="N26" s="35">
        <v>2.57</v>
      </c>
      <c r="O26" s="46">
        <v>50</v>
      </c>
      <c r="P26" s="36">
        <f>SUM(O26*$E26*$F26*$H26*$K26*$P$10)</f>
        <v>866966.79999999993</v>
      </c>
      <c r="Q26" s="39"/>
      <c r="R26" s="36">
        <f>SUM(Q26*$E26*$F26*$H26*$K26*$R$10)</f>
        <v>0</v>
      </c>
      <c r="S26" s="39"/>
      <c r="T26" s="37">
        <f>SUM(S26*$E26*$F26*$H26*$K26*$T$10)</f>
        <v>0</v>
      </c>
      <c r="U26" s="39"/>
      <c r="V26" s="36">
        <f>SUM(U26*$E26*$F26*$H26*$K26*$V$10)</f>
        <v>0</v>
      </c>
      <c r="W26" s="39"/>
      <c r="X26" s="36">
        <f>SUM(W26*$E26*$F26*$H26*$K26*$X$10)</f>
        <v>0</v>
      </c>
      <c r="Y26" s="39"/>
      <c r="Z26" s="37">
        <f>SUM(Y26*$E26*$F26*$H26*$K26*$Z$10)</f>
        <v>0</v>
      </c>
      <c r="AA26" s="64">
        <v>0</v>
      </c>
      <c r="AB26" s="36">
        <v>0</v>
      </c>
      <c r="AC26" s="39">
        <v>103</v>
      </c>
      <c r="AD26" s="36">
        <f>AC26*E26*F26*H26*K26</f>
        <v>1785951.6079999998</v>
      </c>
      <c r="AE26" s="39">
        <v>0</v>
      </c>
      <c r="AF26" s="36">
        <v>0</v>
      </c>
      <c r="AG26" s="44">
        <v>51</v>
      </c>
      <c r="AH26" s="36">
        <f>AG26*E26*F26*H26*K26</f>
        <v>884306.13599999994</v>
      </c>
      <c r="AI26" s="39">
        <v>0</v>
      </c>
      <c r="AJ26" s="36">
        <v>0</v>
      </c>
      <c r="AK26" s="37">
        <v>50</v>
      </c>
      <c r="AL26" s="36">
        <f>AK26*$E26*$F26*$H26*$L26*$AL$10</f>
        <v>1040360.1599999999</v>
      </c>
      <c r="AM26" s="64"/>
      <c r="AN26" s="36">
        <f>SUM(AM26*$E26*$F26*$H26*$K26*$AN$10)</f>
        <v>0</v>
      </c>
      <c r="AO26" s="39"/>
      <c r="AP26" s="37">
        <f>SUM(AO26*$E26*$F26*$H26*$K26*$AP$10)</f>
        <v>0</v>
      </c>
      <c r="AQ26" s="39"/>
      <c r="AR26" s="36">
        <f>SUM(AQ26*$E26*$F26*$H26*$K26*$AR$10)</f>
        <v>0</v>
      </c>
      <c r="AS26" s="39"/>
      <c r="AT26" s="36">
        <f>SUM(AS26*$E26*$F26*$H26*$K26*$AT$10)</f>
        <v>0</v>
      </c>
      <c r="AU26" s="39"/>
      <c r="AV26" s="36">
        <f>SUM(AU26*$E26*$F26*$H26*$K26*$AV$10)</f>
        <v>0</v>
      </c>
      <c r="AW26" s="39"/>
      <c r="AX26" s="36">
        <f>SUM(AW26*$E26*$F26*$H26*$K26*$AX$10)</f>
        <v>0</v>
      </c>
      <c r="AY26" s="39"/>
      <c r="AZ26" s="36">
        <f>SUM(AY26*$E26*$F26*$H26*$K26*$AZ$10)</f>
        <v>0</v>
      </c>
      <c r="BA26" s="39"/>
      <c r="BB26" s="36">
        <f>SUM(BA26*$E26*$F26*$H26*$K26*$BB$10)</f>
        <v>0</v>
      </c>
      <c r="BC26" s="37">
        <v>10</v>
      </c>
      <c r="BD26" s="36">
        <f>SUM(BC26*$E26*$F26*$H26*$K26*$BD$10)</f>
        <v>173393.36000000002</v>
      </c>
      <c r="BE26" s="39"/>
      <c r="BF26" s="36">
        <f>SUM(BE26*$E26*$F26*$H26*$K26*$BF$10)</f>
        <v>0</v>
      </c>
      <c r="BG26" s="39"/>
      <c r="BH26" s="36">
        <f>SUM(BG26*$E26*$F26*$H26*$K26*$BH$10)</f>
        <v>0</v>
      </c>
      <c r="BI26" s="39"/>
      <c r="BJ26" s="36">
        <f>SUM(BI26*$E26*$F26*$H26*$K26*$BJ$10)</f>
        <v>0</v>
      </c>
      <c r="BK26" s="37">
        <v>18</v>
      </c>
      <c r="BL26" s="36">
        <f>SUM(BK26*$E26*$F26*$H26*$K26*$BL$10)</f>
        <v>312108.04800000001</v>
      </c>
      <c r="BM26" s="39"/>
      <c r="BN26" s="36">
        <f>BM26*$E26*$F26*$H26*$L26*$BN$10</f>
        <v>0</v>
      </c>
      <c r="BO26" s="39"/>
      <c r="BP26" s="36">
        <f>BO26*$E26*$F26*$H26*$L26*$BP$10</f>
        <v>0</v>
      </c>
      <c r="BQ26" s="39"/>
      <c r="BR26" s="37">
        <f>BQ26*$E26*$F26*$H26*$L26*$BR$10</f>
        <v>0</v>
      </c>
      <c r="BS26" s="71">
        <v>17</v>
      </c>
      <c r="BT26" s="36">
        <f>BS26*$E26*$F26*$H26*$L26*$BT$10</f>
        <v>353722.45439999999</v>
      </c>
      <c r="BU26" s="39"/>
      <c r="BV26" s="36">
        <f>BU26*$E26*$F26*$H26*$L26*$BV$10</f>
        <v>0</v>
      </c>
      <c r="BW26" s="40">
        <v>50</v>
      </c>
      <c r="BX26" s="36">
        <f>BW26*$E26*$F26*$H26*$L26*$BX$10</f>
        <v>1040360.1599999999</v>
      </c>
      <c r="BY26" s="37"/>
      <c r="BZ26" s="36">
        <f>BY26*$E26*$F26*$H26*$L26*$BZ$10</f>
        <v>0</v>
      </c>
      <c r="CA26" s="40"/>
      <c r="CB26" s="41">
        <f>CA26*$E26*$F26*$H26*$L26*$CB$10</f>
        <v>0</v>
      </c>
      <c r="CC26" s="72"/>
      <c r="CD26" s="36">
        <f>CC26*$E26*$F26*$H26*$L26*$CD$10</f>
        <v>0</v>
      </c>
      <c r="CE26" s="39"/>
      <c r="CF26" s="36">
        <f>CE26*$E26*$F26*$H26*$L26*$CF$10</f>
        <v>0</v>
      </c>
      <c r="CG26" s="37">
        <v>2</v>
      </c>
      <c r="CH26" s="36">
        <f>CG26*$E26*$F26*$H26*$L26*$CH$10</f>
        <v>41614.4064</v>
      </c>
      <c r="CI26" s="71">
        <v>11</v>
      </c>
      <c r="CJ26" s="36">
        <f>CI26*$E26*$F26*$H26*$L26*$CJ$10</f>
        <v>228879.23520000002</v>
      </c>
      <c r="CK26" s="71">
        <v>4</v>
      </c>
      <c r="CL26" s="36">
        <f>CK26*$E26*$F26*$H26*$L26*$CL$10</f>
        <v>83228.8128</v>
      </c>
      <c r="CM26" s="37">
        <v>29</v>
      </c>
      <c r="CN26" s="36">
        <f>CM26*$E26*$F26*$H26*$L26*$CN$10</f>
        <v>603408.89280000003</v>
      </c>
      <c r="CO26" s="37">
        <v>5</v>
      </c>
      <c r="CP26" s="36">
        <f>CO26*$E26*$F26*$H26*$L26*$CP$10</f>
        <v>104036.016</v>
      </c>
      <c r="CQ26" s="71">
        <v>65</v>
      </c>
      <c r="CR26" s="36">
        <f>CQ26*$E26*$F26*$H26*$M26*$CR$10</f>
        <v>1795240.5379999999</v>
      </c>
      <c r="CS26" s="71">
        <v>25</v>
      </c>
      <c r="CT26" s="36">
        <f>CS26*$E26*$F26*$H26*$N26*$CT$10</f>
        <v>795751.66999999993</v>
      </c>
      <c r="CU26" s="37"/>
      <c r="CV26" s="36">
        <f>CU26*E26*F26*H26</f>
        <v>0</v>
      </c>
      <c r="CW26" s="37"/>
      <c r="CX26" s="36"/>
      <c r="CY26" s="36"/>
      <c r="CZ26" s="36">
        <f>SUM(CY26*$E26*$F26*$H26*$K26*$R$10)</f>
        <v>0</v>
      </c>
      <c r="DA26" s="36"/>
      <c r="DB26" s="36"/>
      <c r="DC26" s="36"/>
      <c r="DD26" s="36"/>
      <c r="DE26" s="43">
        <f>SUM(Q26+O26+AA26+S26+U26+AC26+Y26+W26+AE26+AI26+AG26+AK26+AM26+AQ26+BM26+BS26+AO26+BA26+BC26+CE26+CG26+CC26+CI26+CK26+BW26+BY26+AS26+AU26+AW26+AY26+BO26+BQ26+BU26+BE26+BG26+BI26+BK26+CA26+CM26+CO26+CQ26+CS26+CU26+CW26+DA26+DC26)</f>
        <v>490</v>
      </c>
      <c r="DF26" s="43">
        <f>SUM(R26+P26+AB26+T26+V26+AD26+Z26+X26+AF26+AJ26+AH26+AL26+AN26+AR26+BN26+BT26+AP26+BB26+BD26+CF26+CH26+CD26+CJ26+CL26+BX26+BZ26+AT26+AV26+AX26+AZ26+BP26+BR26+BV26+BF26+BH26+BJ26+BL26+CB26+CN26+CP26+CR26+CT26+CV26+CX26+DB26+DD26)</f>
        <v>10109328.297600001</v>
      </c>
    </row>
    <row r="27" spans="1:110" ht="15" x14ac:dyDescent="0.25">
      <c r="A27" s="159">
        <v>5</v>
      </c>
      <c r="B27" s="159"/>
      <c r="C27" s="160" t="s">
        <v>143</v>
      </c>
      <c r="D27" s="165" t="s">
        <v>144</v>
      </c>
      <c r="E27" s="170">
        <v>13916</v>
      </c>
      <c r="F27" s="178"/>
      <c r="G27" s="172"/>
      <c r="H27" s="163"/>
      <c r="I27" s="139"/>
      <c r="J27" s="139"/>
      <c r="K27" s="173">
        <v>1.4</v>
      </c>
      <c r="L27" s="173">
        <v>1.68</v>
      </c>
      <c r="M27" s="173">
        <v>2.23</v>
      </c>
      <c r="N27" s="174">
        <v>2.57</v>
      </c>
      <c r="O27" s="179">
        <f>SUM(O28:O30)</f>
        <v>0</v>
      </c>
      <c r="P27" s="179">
        <f t="shared" ref="P27:CA27" si="14">SUM(P28:P30)</f>
        <v>0</v>
      </c>
      <c r="Q27" s="179">
        <f t="shared" si="14"/>
        <v>0</v>
      </c>
      <c r="R27" s="179">
        <f t="shared" si="14"/>
        <v>0</v>
      </c>
      <c r="S27" s="179">
        <f t="shared" si="14"/>
        <v>12</v>
      </c>
      <c r="T27" s="179">
        <f t="shared" si="14"/>
        <v>212747.80799999999</v>
      </c>
      <c r="U27" s="179">
        <f t="shared" si="14"/>
        <v>0</v>
      </c>
      <c r="V27" s="179">
        <f t="shared" si="14"/>
        <v>0</v>
      </c>
      <c r="W27" s="179">
        <f t="shared" si="14"/>
        <v>0</v>
      </c>
      <c r="X27" s="179">
        <f t="shared" si="14"/>
        <v>0</v>
      </c>
      <c r="Y27" s="179">
        <f t="shared" si="14"/>
        <v>0</v>
      </c>
      <c r="Z27" s="179">
        <f t="shared" si="14"/>
        <v>0</v>
      </c>
      <c r="AA27" s="179">
        <f t="shared" si="14"/>
        <v>0</v>
      </c>
      <c r="AB27" s="179">
        <f t="shared" si="14"/>
        <v>0</v>
      </c>
      <c r="AC27" s="179">
        <f t="shared" si="14"/>
        <v>0</v>
      </c>
      <c r="AD27" s="179">
        <f t="shared" si="14"/>
        <v>0</v>
      </c>
      <c r="AE27" s="179">
        <f t="shared" si="14"/>
        <v>0</v>
      </c>
      <c r="AF27" s="179">
        <f t="shared" si="14"/>
        <v>0</v>
      </c>
      <c r="AG27" s="179">
        <f t="shared" si="14"/>
        <v>4</v>
      </c>
      <c r="AH27" s="179">
        <f t="shared" si="14"/>
        <v>100139.53599999999</v>
      </c>
      <c r="AI27" s="179">
        <f t="shared" si="14"/>
        <v>0</v>
      </c>
      <c r="AJ27" s="179">
        <f t="shared" si="14"/>
        <v>0</v>
      </c>
      <c r="AK27" s="179">
        <f t="shared" si="14"/>
        <v>1</v>
      </c>
      <c r="AL27" s="179">
        <f t="shared" si="14"/>
        <v>21274.7808</v>
      </c>
      <c r="AM27" s="179">
        <f t="shared" si="14"/>
        <v>0</v>
      </c>
      <c r="AN27" s="179">
        <f t="shared" si="14"/>
        <v>0</v>
      </c>
      <c r="AO27" s="179">
        <f t="shared" si="14"/>
        <v>0</v>
      </c>
      <c r="AP27" s="179">
        <f t="shared" si="14"/>
        <v>0</v>
      </c>
      <c r="AQ27" s="179">
        <f t="shared" si="14"/>
        <v>0</v>
      </c>
      <c r="AR27" s="179">
        <f t="shared" si="14"/>
        <v>0</v>
      </c>
      <c r="AS27" s="179">
        <f t="shared" si="14"/>
        <v>0</v>
      </c>
      <c r="AT27" s="179">
        <f t="shared" si="14"/>
        <v>0</v>
      </c>
      <c r="AU27" s="179">
        <f t="shared" si="14"/>
        <v>0</v>
      </c>
      <c r="AV27" s="179">
        <f t="shared" si="14"/>
        <v>0</v>
      </c>
      <c r="AW27" s="179">
        <f t="shared" si="14"/>
        <v>0</v>
      </c>
      <c r="AX27" s="179">
        <f t="shared" si="14"/>
        <v>0</v>
      </c>
      <c r="AY27" s="179">
        <f t="shared" si="14"/>
        <v>0</v>
      </c>
      <c r="AZ27" s="179">
        <f t="shared" si="14"/>
        <v>0</v>
      </c>
      <c r="BA27" s="179">
        <f t="shared" si="14"/>
        <v>0</v>
      </c>
      <c r="BB27" s="179">
        <f t="shared" si="14"/>
        <v>0</v>
      </c>
      <c r="BC27" s="179">
        <f t="shared" si="14"/>
        <v>0</v>
      </c>
      <c r="BD27" s="179">
        <f t="shared" si="14"/>
        <v>0</v>
      </c>
      <c r="BE27" s="179">
        <f t="shared" si="14"/>
        <v>0</v>
      </c>
      <c r="BF27" s="179">
        <f t="shared" si="14"/>
        <v>0</v>
      </c>
      <c r="BG27" s="179">
        <f t="shared" si="14"/>
        <v>0</v>
      </c>
      <c r="BH27" s="179">
        <f t="shared" si="14"/>
        <v>0</v>
      </c>
      <c r="BI27" s="179">
        <f t="shared" si="14"/>
        <v>0</v>
      </c>
      <c r="BJ27" s="179">
        <f t="shared" si="14"/>
        <v>0</v>
      </c>
      <c r="BK27" s="179">
        <f t="shared" si="14"/>
        <v>2</v>
      </c>
      <c r="BL27" s="179">
        <f t="shared" si="14"/>
        <v>35457.968000000001</v>
      </c>
      <c r="BM27" s="179">
        <f t="shared" si="14"/>
        <v>0</v>
      </c>
      <c r="BN27" s="179">
        <f t="shared" si="14"/>
        <v>0</v>
      </c>
      <c r="BO27" s="179">
        <f t="shared" si="14"/>
        <v>0</v>
      </c>
      <c r="BP27" s="179">
        <f t="shared" si="14"/>
        <v>0</v>
      </c>
      <c r="BQ27" s="179">
        <f t="shared" si="14"/>
        <v>0</v>
      </c>
      <c r="BR27" s="179">
        <f t="shared" si="14"/>
        <v>0</v>
      </c>
      <c r="BS27" s="179">
        <f t="shared" si="14"/>
        <v>0</v>
      </c>
      <c r="BT27" s="179">
        <f t="shared" si="14"/>
        <v>0</v>
      </c>
      <c r="BU27" s="179">
        <f t="shared" si="14"/>
        <v>0</v>
      </c>
      <c r="BV27" s="179">
        <f t="shared" si="14"/>
        <v>0</v>
      </c>
      <c r="BW27" s="179">
        <f t="shared" si="14"/>
        <v>7</v>
      </c>
      <c r="BX27" s="179">
        <f t="shared" si="14"/>
        <v>148923.4656</v>
      </c>
      <c r="BY27" s="179">
        <f t="shared" si="14"/>
        <v>0</v>
      </c>
      <c r="BZ27" s="179">
        <f t="shared" si="14"/>
        <v>0</v>
      </c>
      <c r="CA27" s="179">
        <f t="shared" si="14"/>
        <v>0</v>
      </c>
      <c r="CB27" s="179">
        <f t="shared" ref="CB27:DF27" si="15">SUM(CB28:CB30)</f>
        <v>0</v>
      </c>
      <c r="CC27" s="179">
        <f t="shared" si="15"/>
        <v>30</v>
      </c>
      <c r="CD27" s="179">
        <f t="shared" si="15"/>
        <v>638243.424</v>
      </c>
      <c r="CE27" s="179">
        <f t="shared" si="15"/>
        <v>0</v>
      </c>
      <c r="CF27" s="179">
        <f t="shared" si="15"/>
        <v>0</v>
      </c>
      <c r="CG27" s="179">
        <f t="shared" si="15"/>
        <v>6</v>
      </c>
      <c r="CH27" s="179">
        <f t="shared" si="15"/>
        <v>197785.3248</v>
      </c>
      <c r="CI27" s="179">
        <f t="shared" si="15"/>
        <v>0</v>
      </c>
      <c r="CJ27" s="179">
        <f t="shared" si="15"/>
        <v>0</v>
      </c>
      <c r="CK27" s="179">
        <f t="shared" si="15"/>
        <v>0</v>
      </c>
      <c r="CL27" s="179">
        <f t="shared" si="15"/>
        <v>0</v>
      </c>
      <c r="CM27" s="179">
        <f t="shared" si="15"/>
        <v>4</v>
      </c>
      <c r="CN27" s="179">
        <f t="shared" si="15"/>
        <v>85099.123200000002</v>
      </c>
      <c r="CO27" s="179">
        <f t="shared" si="15"/>
        <v>0</v>
      </c>
      <c r="CP27" s="179">
        <f t="shared" si="15"/>
        <v>0</v>
      </c>
      <c r="CQ27" s="179">
        <f t="shared" si="15"/>
        <v>3</v>
      </c>
      <c r="CR27" s="179">
        <f t="shared" si="15"/>
        <v>84719.216400000005</v>
      </c>
      <c r="CS27" s="179">
        <f t="shared" si="15"/>
        <v>4</v>
      </c>
      <c r="CT27" s="179">
        <f t="shared" si="15"/>
        <v>130181.3968</v>
      </c>
      <c r="CU27" s="179">
        <f t="shared" si="15"/>
        <v>0</v>
      </c>
      <c r="CV27" s="179">
        <f t="shared" si="15"/>
        <v>0</v>
      </c>
      <c r="CW27" s="179">
        <f t="shared" si="15"/>
        <v>0</v>
      </c>
      <c r="CX27" s="179">
        <f t="shared" si="15"/>
        <v>0</v>
      </c>
      <c r="CY27" s="179">
        <f t="shared" si="15"/>
        <v>0</v>
      </c>
      <c r="CZ27" s="179">
        <f t="shared" si="15"/>
        <v>0</v>
      </c>
      <c r="DA27" s="179">
        <f t="shared" si="15"/>
        <v>0</v>
      </c>
      <c r="DB27" s="179">
        <f t="shared" si="15"/>
        <v>0</v>
      </c>
      <c r="DC27" s="179">
        <f t="shared" si="15"/>
        <v>0</v>
      </c>
      <c r="DD27" s="179">
        <f t="shared" si="15"/>
        <v>0</v>
      </c>
      <c r="DE27" s="179">
        <f t="shared" si="15"/>
        <v>73</v>
      </c>
      <c r="DF27" s="179">
        <f t="shared" si="15"/>
        <v>1654572.0436000002</v>
      </c>
    </row>
    <row r="28" spans="1:110" x14ac:dyDescent="0.25">
      <c r="A28" s="14"/>
      <c r="B28" s="14">
        <v>13</v>
      </c>
      <c r="C28" s="45" t="s">
        <v>145</v>
      </c>
      <c r="D28" s="62" t="s">
        <v>146</v>
      </c>
      <c r="E28" s="29">
        <v>13916</v>
      </c>
      <c r="F28" s="30">
        <v>0.91</v>
      </c>
      <c r="G28" s="31"/>
      <c r="H28" s="32">
        <v>1</v>
      </c>
      <c r="I28" s="33"/>
      <c r="J28" s="33"/>
      <c r="K28" s="34">
        <v>1.4</v>
      </c>
      <c r="L28" s="34">
        <v>1.68</v>
      </c>
      <c r="M28" s="34">
        <v>2.23</v>
      </c>
      <c r="N28" s="35">
        <v>2.57</v>
      </c>
      <c r="O28" s="46"/>
      <c r="P28" s="36">
        <f>SUM(O28*$E28*$F28*$H28*$K28*$P$10)</f>
        <v>0</v>
      </c>
      <c r="Q28" s="39"/>
      <c r="R28" s="36">
        <f>SUM(Q28*$E28*$F28*$H28*$K28*$R$10)</f>
        <v>0</v>
      </c>
      <c r="S28" s="37">
        <v>12</v>
      </c>
      <c r="T28" s="37">
        <f>SUM(S28*$E28*$F28*$H28*$K28*$T$10)</f>
        <v>212747.80799999999</v>
      </c>
      <c r="U28" s="39"/>
      <c r="V28" s="36">
        <f>SUM(U28*$E28*$F28*$H28*$K28*$V$10)</f>
        <v>0</v>
      </c>
      <c r="W28" s="39"/>
      <c r="X28" s="36">
        <f>SUM(W28*$E28*$F28*$H28*$K28*$X$10)</f>
        <v>0</v>
      </c>
      <c r="Y28" s="39"/>
      <c r="Z28" s="37">
        <f>SUM(Y28*$E28*$F28*$H28*$K28*$Z$10)</f>
        <v>0</v>
      </c>
      <c r="AA28" s="64">
        <v>0</v>
      </c>
      <c r="AB28" s="36">
        <v>0</v>
      </c>
      <c r="AC28" s="39">
        <v>0</v>
      </c>
      <c r="AD28" s="36">
        <v>0</v>
      </c>
      <c r="AE28" s="39">
        <v>0</v>
      </c>
      <c r="AF28" s="36">
        <v>0</v>
      </c>
      <c r="AG28" s="44">
        <v>3</v>
      </c>
      <c r="AH28" s="36">
        <f>AG28*E28*F28*H28*K28</f>
        <v>53186.951999999997</v>
      </c>
      <c r="AI28" s="39">
        <v>0</v>
      </c>
      <c r="AJ28" s="36">
        <v>0</v>
      </c>
      <c r="AK28" s="37">
        <v>1</v>
      </c>
      <c r="AL28" s="36">
        <f>AK28*$E28*$F28*$H28*$L28*$AL$10</f>
        <v>21274.7808</v>
      </c>
      <c r="AM28" s="64"/>
      <c r="AN28" s="36">
        <f>SUM(AM28*$E28*$F28*$H28*$K28*$AN$10)</f>
        <v>0</v>
      </c>
      <c r="AO28" s="39"/>
      <c r="AP28" s="37">
        <f>SUM(AO28*$E28*$F28*$H28*$K28*$AP$10)</f>
        <v>0</v>
      </c>
      <c r="AQ28" s="39"/>
      <c r="AR28" s="36">
        <f>SUM(AQ28*$E28*$F28*$H28*$K28*$AR$10)</f>
        <v>0</v>
      </c>
      <c r="AS28" s="39"/>
      <c r="AT28" s="36">
        <f>SUM(AS28*$E28*$F28*$H28*$K28*$AT$10)</f>
        <v>0</v>
      </c>
      <c r="AU28" s="39"/>
      <c r="AV28" s="36">
        <f>SUM(AU28*$E28*$F28*$H28*$K28*$AV$10)</f>
        <v>0</v>
      </c>
      <c r="AW28" s="39"/>
      <c r="AX28" s="36">
        <f>SUM(AW28*$E28*$F28*$H28*$K28*$AX$10)</f>
        <v>0</v>
      </c>
      <c r="AY28" s="39"/>
      <c r="AZ28" s="36">
        <f>SUM(AY28*$E28*$F28*$H28*$K28*$AZ$10)</f>
        <v>0</v>
      </c>
      <c r="BA28" s="39"/>
      <c r="BB28" s="36">
        <f>SUM(BA28*$E28*$F28*$H28*$K28*$BB$10)</f>
        <v>0</v>
      </c>
      <c r="BC28" s="39"/>
      <c r="BD28" s="36">
        <f>SUM(BC28*$E28*$F28*$H28*$K28*$BD$10)</f>
        <v>0</v>
      </c>
      <c r="BE28" s="39"/>
      <c r="BF28" s="36">
        <f>SUM(BE28*$E28*$F28*$H28*$K28*$BF$10)</f>
        <v>0</v>
      </c>
      <c r="BG28" s="39"/>
      <c r="BH28" s="36">
        <f>SUM(BG28*$E28*$F28*$H28*$K28*$BH$10)</f>
        <v>0</v>
      </c>
      <c r="BI28" s="39"/>
      <c r="BJ28" s="36">
        <f>SUM(BI28*$E28*$F28*$H28*$K28*$BJ$10)</f>
        <v>0</v>
      </c>
      <c r="BK28" s="37">
        <v>2</v>
      </c>
      <c r="BL28" s="36">
        <f>SUM(BK28*$E28*$F28*$H28*$K28*$BL$10)</f>
        <v>35457.968000000001</v>
      </c>
      <c r="BM28" s="39"/>
      <c r="BN28" s="36">
        <f>BM28*$E28*$F28*$H28*$L28*$BN$10</f>
        <v>0</v>
      </c>
      <c r="BO28" s="39"/>
      <c r="BP28" s="36">
        <f>BO28*$E28*$F28*$H28*$L28*$BP$10</f>
        <v>0</v>
      </c>
      <c r="BQ28" s="39"/>
      <c r="BR28" s="37">
        <f>BQ28*$E28*$F28*$H28*$L28*$BR$10</f>
        <v>0</v>
      </c>
      <c r="BS28" s="72"/>
      <c r="BT28" s="36">
        <f>BS28*$E28*$F28*$H28*$L28*$BT$10</f>
        <v>0</v>
      </c>
      <c r="BU28" s="39"/>
      <c r="BV28" s="36">
        <f>BU28*$E28*$F28*$H28*$L28*$BV$10</f>
        <v>0</v>
      </c>
      <c r="BW28" s="40">
        <v>7</v>
      </c>
      <c r="BX28" s="36">
        <f>BW28*$E28*$F28*$H28*$L28*$BX$10</f>
        <v>148923.4656</v>
      </c>
      <c r="BY28" s="44"/>
      <c r="BZ28" s="36">
        <f>BY28*$E28*$F28*$H28*$L28*$BZ$10</f>
        <v>0</v>
      </c>
      <c r="CA28" s="44"/>
      <c r="CB28" s="41">
        <f>CA28*$E28*$F28*$H28*$L28*$CB$10</f>
        <v>0</v>
      </c>
      <c r="CC28" s="37">
        <v>30</v>
      </c>
      <c r="CD28" s="36">
        <f>CC28*$E28*$F28*$H28*$L28*$CD$10</f>
        <v>638243.424</v>
      </c>
      <c r="CE28" s="39"/>
      <c r="CF28" s="36">
        <f>CE28*$E28*$F28*$H28*$L28*$CF$10</f>
        <v>0</v>
      </c>
      <c r="CG28" s="37">
        <v>4</v>
      </c>
      <c r="CH28" s="36">
        <f>CG28*$E28*$F28*$H28*$L28*$CH$10</f>
        <v>85099.123200000002</v>
      </c>
      <c r="CI28" s="39"/>
      <c r="CJ28" s="36">
        <f>CI28*$E28*$F28*$H28*$L28*$CJ$10</f>
        <v>0</v>
      </c>
      <c r="CK28" s="39"/>
      <c r="CL28" s="36">
        <f>CK28*$E28*$F28*$H28*$L28*$CL$10</f>
        <v>0</v>
      </c>
      <c r="CM28" s="37">
        <v>4</v>
      </c>
      <c r="CN28" s="36">
        <f>CM28*$E28*$F28*$H28*$L28*$CN$10</f>
        <v>85099.123200000002</v>
      </c>
      <c r="CO28" s="37"/>
      <c r="CP28" s="36">
        <f>CO28*$E28*$F28*$H28*$L28*$CP$10</f>
        <v>0</v>
      </c>
      <c r="CQ28" s="71">
        <v>3</v>
      </c>
      <c r="CR28" s="36">
        <f>CQ28*$E28*$F28*$H28*$M28*$CR$10</f>
        <v>84719.216400000005</v>
      </c>
      <c r="CS28" s="71">
        <v>4</v>
      </c>
      <c r="CT28" s="36">
        <f>CS28*$E28*$F28*$H28*$N28*$CT$10</f>
        <v>130181.3968</v>
      </c>
      <c r="CU28" s="37"/>
      <c r="CV28" s="36">
        <f>CU28*E28*F28*H28</f>
        <v>0</v>
      </c>
      <c r="CW28" s="37"/>
      <c r="CX28" s="36"/>
      <c r="CY28" s="36"/>
      <c r="CZ28" s="36">
        <f>SUM(CY28*$E28*$F28*$H28*$K28*$R$10)</f>
        <v>0</v>
      </c>
      <c r="DA28" s="36"/>
      <c r="DB28" s="36"/>
      <c r="DC28" s="36"/>
      <c r="DD28" s="36"/>
      <c r="DE28" s="43">
        <f t="shared" ref="DE28:DF30" si="16">SUM(Q28+O28+AA28+S28+U28+AC28+Y28+W28+AE28+AI28+AG28+AK28+AM28+AQ28+BM28+BS28+AO28+BA28+BC28+CE28+CG28+CC28+CI28+CK28+BW28+BY28+AS28+AU28+AW28+AY28+BO28+BQ28+BU28+BE28+BG28+BI28+BK28+CA28+CM28+CO28+CQ28+CS28+CU28+CW28+DA28+DC28)</f>
        <v>70</v>
      </c>
      <c r="DF28" s="43">
        <f t="shared" si="16"/>
        <v>1494933.2580000001</v>
      </c>
    </row>
    <row r="29" spans="1:110" x14ac:dyDescent="0.25">
      <c r="A29" s="14"/>
      <c r="B29" s="14">
        <v>14</v>
      </c>
      <c r="C29" s="45" t="s">
        <v>147</v>
      </c>
      <c r="D29" s="62" t="s">
        <v>148</v>
      </c>
      <c r="E29" s="29">
        <v>13916</v>
      </c>
      <c r="F29" s="30">
        <v>2.41</v>
      </c>
      <c r="G29" s="31"/>
      <c r="H29" s="32">
        <v>1</v>
      </c>
      <c r="I29" s="33"/>
      <c r="J29" s="33"/>
      <c r="K29" s="34">
        <v>1.4</v>
      </c>
      <c r="L29" s="34">
        <v>1.68</v>
      </c>
      <c r="M29" s="34">
        <v>2.23</v>
      </c>
      <c r="N29" s="35">
        <v>2.57</v>
      </c>
      <c r="O29" s="46"/>
      <c r="P29" s="36">
        <f>SUM(O29*$E29*$F29*$H29*$K29*$P$10)</f>
        <v>0</v>
      </c>
      <c r="Q29" s="46"/>
      <c r="R29" s="36">
        <f>SUM(Q29*$E29*$F29*$H29*$K29*$R$10)</f>
        <v>0</v>
      </c>
      <c r="S29" s="46"/>
      <c r="T29" s="37">
        <f>SUM(S29*$E29*$F29*$H29*$K29*$T$10)</f>
        <v>0</v>
      </c>
      <c r="U29" s="46"/>
      <c r="V29" s="36">
        <f>SUM(U29*$E29*$F29*$H29*$K29*$V$10)</f>
        <v>0</v>
      </c>
      <c r="W29" s="46"/>
      <c r="X29" s="36">
        <f>SUM(W29*$E29*$F29*$H29*$K29*$X$10)</f>
        <v>0</v>
      </c>
      <c r="Y29" s="46"/>
      <c r="Z29" s="37">
        <f>SUM(Y29*$E29*$F29*$H29*$K29*$Z$10)</f>
        <v>0</v>
      </c>
      <c r="AA29" s="64">
        <v>0</v>
      </c>
      <c r="AB29" s="36">
        <v>0</v>
      </c>
      <c r="AC29" s="46">
        <v>0</v>
      </c>
      <c r="AD29" s="36">
        <v>0</v>
      </c>
      <c r="AE29" s="46">
        <v>0</v>
      </c>
      <c r="AF29" s="36">
        <v>0</v>
      </c>
      <c r="AG29" s="47">
        <v>1</v>
      </c>
      <c r="AH29" s="36">
        <f>AG29*E29*F29*H29*K29</f>
        <v>46952.584000000003</v>
      </c>
      <c r="AI29" s="46">
        <v>0</v>
      </c>
      <c r="AJ29" s="36">
        <v>0</v>
      </c>
      <c r="AK29" s="67"/>
      <c r="AL29" s="36">
        <f>AK29*$E29*$F29*$H29*$L29*$AL$10</f>
        <v>0</v>
      </c>
      <c r="AM29" s="64"/>
      <c r="AN29" s="36">
        <f>SUM(AM29*$E29*$F29*$H29*$K29*$AN$10)</f>
        <v>0</v>
      </c>
      <c r="AO29" s="46"/>
      <c r="AP29" s="37">
        <f>SUM(AO29*$E29*$F29*$H29*$K29*$AP$10)</f>
        <v>0</v>
      </c>
      <c r="AQ29" s="46"/>
      <c r="AR29" s="36">
        <f>SUM(AQ29*$E29*$F29*$H29*$K29*$AR$10)</f>
        <v>0</v>
      </c>
      <c r="AS29" s="46"/>
      <c r="AT29" s="36">
        <f>SUM(AS29*$E29*$F29*$H29*$K29*$AT$10)</f>
        <v>0</v>
      </c>
      <c r="AU29" s="46"/>
      <c r="AV29" s="36">
        <f>SUM(AU29*$E29*$F29*$H29*$K29*$AV$10)</f>
        <v>0</v>
      </c>
      <c r="AW29" s="46"/>
      <c r="AX29" s="36">
        <f>SUM(AW29*$E29*$F29*$H29*$K29*$AX$10)</f>
        <v>0</v>
      </c>
      <c r="AY29" s="46"/>
      <c r="AZ29" s="36">
        <f>SUM(AY29*$E29*$F29*$H29*$K29*$AZ$10)</f>
        <v>0</v>
      </c>
      <c r="BA29" s="46"/>
      <c r="BB29" s="36">
        <f>SUM(BA29*$E29*$F29*$H29*$K29*$BB$10)</f>
        <v>0</v>
      </c>
      <c r="BC29" s="46"/>
      <c r="BD29" s="36">
        <f>SUM(BC29*$E29*$F29*$H29*$K29*$BD$10)</f>
        <v>0</v>
      </c>
      <c r="BE29" s="46"/>
      <c r="BF29" s="36">
        <f>SUM(BE29*$E29*$F29*$H29*$K29*$BF$10)</f>
        <v>0</v>
      </c>
      <c r="BG29" s="46"/>
      <c r="BH29" s="36">
        <f>SUM(BG29*$E29*$F29*$H29*$K29*$BH$10)</f>
        <v>0</v>
      </c>
      <c r="BI29" s="46"/>
      <c r="BJ29" s="36">
        <f>SUM(BI29*$E29*$F29*$H29*$K29*$BJ$10)</f>
        <v>0</v>
      </c>
      <c r="BK29" s="46"/>
      <c r="BL29" s="36">
        <f>SUM(BK29*$E29*$F29*$H29*$K29*$BL$10)</f>
        <v>0</v>
      </c>
      <c r="BM29" s="46"/>
      <c r="BN29" s="36">
        <f>BM29*$E29*$F29*$H29*$L29*$BN$10</f>
        <v>0</v>
      </c>
      <c r="BO29" s="46"/>
      <c r="BP29" s="36">
        <f>BO29*$E29*$F29*$H29*$L29*$BP$10</f>
        <v>0</v>
      </c>
      <c r="BQ29" s="46"/>
      <c r="BR29" s="37">
        <f>BQ29*$E29*$F29*$H29*$L29*$BR$10</f>
        <v>0</v>
      </c>
      <c r="BS29" s="67"/>
      <c r="BT29" s="36">
        <f>BS29*$E29*$F29*$H29*$L29*$BT$10</f>
        <v>0</v>
      </c>
      <c r="BU29" s="46"/>
      <c r="BV29" s="36">
        <f>BU29*$E29*$F29*$H29*$L29*$BV$10</f>
        <v>0</v>
      </c>
      <c r="BW29" s="65"/>
      <c r="BX29" s="36">
        <f>BW29*$E29*$F29*$H29*$L29*$BX$10</f>
        <v>0</v>
      </c>
      <c r="BY29" s="46"/>
      <c r="BZ29" s="36">
        <f>BY29*$E29*$F29*$H29*$L29*$BZ$10</f>
        <v>0</v>
      </c>
      <c r="CA29" s="47"/>
      <c r="CB29" s="41">
        <f>CA29*$E29*$F29*$H29*$L29*$CB$10</f>
        <v>0</v>
      </c>
      <c r="CC29" s="66"/>
      <c r="CD29" s="36">
        <f>CC29*$E29*$F29*$H29*$L29*$CD$10</f>
        <v>0</v>
      </c>
      <c r="CE29" s="46"/>
      <c r="CF29" s="36">
        <f>CE29*$E29*$F29*$H29*$L29*$CF$10</f>
        <v>0</v>
      </c>
      <c r="CG29" s="66">
        <v>2</v>
      </c>
      <c r="CH29" s="36">
        <f>CG29*$E29*$F29*$H29*$L29*$CH$10</f>
        <v>112686.20160000001</v>
      </c>
      <c r="CI29" s="46"/>
      <c r="CJ29" s="36">
        <f>CI29*$E29*$F29*$H29*$L29*$CJ$10</f>
        <v>0</v>
      </c>
      <c r="CK29" s="46"/>
      <c r="CL29" s="36">
        <f>CK29*$E29*$F29*$H29*$L29*$CL$10</f>
        <v>0</v>
      </c>
      <c r="CM29" s="46"/>
      <c r="CN29" s="36">
        <f>CM29*$E29*$F29*$H29*$L29*$CN$10</f>
        <v>0</v>
      </c>
      <c r="CO29" s="66"/>
      <c r="CP29" s="36">
        <f>CO29*$E29*$F29*$H29*$L29*$CP$10</f>
        <v>0</v>
      </c>
      <c r="CQ29" s="82"/>
      <c r="CR29" s="36">
        <f>CQ29*$E29*$F29*$H29*$M29*$CR$10</f>
        <v>0</v>
      </c>
      <c r="CS29" s="67"/>
      <c r="CT29" s="36">
        <f>CS29*$E29*$F29*$H29*$N29*$CT$10</f>
        <v>0</v>
      </c>
      <c r="CU29" s="66"/>
      <c r="CV29" s="36">
        <f>CU29*E29*F29*H29</f>
        <v>0</v>
      </c>
      <c r="CW29" s="37"/>
      <c r="CX29" s="36"/>
      <c r="CY29" s="36"/>
      <c r="CZ29" s="36">
        <f>SUM(CY29*$E29*$F29*$H29*$K29*$R$10)</f>
        <v>0</v>
      </c>
      <c r="DA29" s="36"/>
      <c r="DB29" s="36"/>
      <c r="DC29" s="36"/>
      <c r="DD29" s="36"/>
      <c r="DE29" s="43">
        <f t="shared" si="16"/>
        <v>3</v>
      </c>
      <c r="DF29" s="43">
        <f t="shared" si="16"/>
        <v>159638.7856</v>
      </c>
    </row>
    <row r="30" spans="1:110" ht="45" x14ac:dyDescent="0.25">
      <c r="A30" s="14"/>
      <c r="B30" s="14">
        <v>15</v>
      </c>
      <c r="C30" s="45" t="s">
        <v>149</v>
      </c>
      <c r="D30" s="62" t="s">
        <v>150</v>
      </c>
      <c r="E30" s="29">
        <v>13916</v>
      </c>
      <c r="F30" s="30">
        <v>3.73</v>
      </c>
      <c r="G30" s="31"/>
      <c r="H30" s="32">
        <v>1</v>
      </c>
      <c r="I30" s="33"/>
      <c r="J30" s="33"/>
      <c r="K30" s="74">
        <v>1.4</v>
      </c>
      <c r="L30" s="74">
        <v>1.68</v>
      </c>
      <c r="M30" s="74">
        <v>2.23</v>
      </c>
      <c r="N30" s="75">
        <v>2.57</v>
      </c>
      <c r="O30" s="46"/>
      <c r="P30" s="36">
        <f t="shared" ref="P30" si="17">SUM(O30*$E30*$F30*$H30*$K30*$P$10)</f>
        <v>0</v>
      </c>
      <c r="Q30" s="39"/>
      <c r="R30" s="76"/>
      <c r="S30" s="39"/>
      <c r="T30" s="37">
        <f>SUM(S30*$E30*$F30*$H30*$K30*$T$10)</f>
        <v>0</v>
      </c>
      <c r="U30" s="37"/>
      <c r="V30" s="36">
        <f>SUM(U30*$E30*$F30*$H30*$K30*$V$10)</f>
        <v>0</v>
      </c>
      <c r="W30" s="39"/>
      <c r="X30" s="76"/>
      <c r="Y30" s="39"/>
      <c r="Z30" s="66"/>
      <c r="AA30" s="64"/>
      <c r="AB30" s="76"/>
      <c r="AC30" s="39"/>
      <c r="AD30" s="76"/>
      <c r="AE30" s="39"/>
      <c r="AF30" s="76"/>
      <c r="AG30" s="39">
        <v>0</v>
      </c>
      <c r="AH30" s="36">
        <f>AG30*E30*F30*H30*K30</f>
        <v>0</v>
      </c>
      <c r="AI30" s="37"/>
      <c r="AJ30" s="36">
        <f>AI30*E30*F30*H30*L30</f>
        <v>0</v>
      </c>
      <c r="AK30" s="39"/>
      <c r="AL30" s="76"/>
      <c r="AM30" s="64"/>
      <c r="AN30" s="76"/>
      <c r="AO30" s="39"/>
      <c r="AP30" s="66"/>
      <c r="AQ30" s="39"/>
      <c r="AR30" s="76"/>
      <c r="AS30" s="39"/>
      <c r="AT30" s="76"/>
      <c r="AU30" s="39"/>
      <c r="AV30" s="76"/>
      <c r="AW30" s="39"/>
      <c r="AX30" s="76"/>
      <c r="AY30" s="39"/>
      <c r="AZ30" s="76"/>
      <c r="BA30" s="46"/>
      <c r="BB30" s="76"/>
      <c r="BC30" s="39"/>
      <c r="BD30" s="76"/>
      <c r="BE30" s="39"/>
      <c r="BF30" s="76"/>
      <c r="BG30" s="39"/>
      <c r="BH30" s="76"/>
      <c r="BI30" s="46"/>
      <c r="BJ30" s="76"/>
      <c r="BK30" s="39"/>
      <c r="BL30" s="76"/>
      <c r="BM30" s="46"/>
      <c r="BN30" s="76"/>
      <c r="BO30" s="39"/>
      <c r="BP30" s="76"/>
      <c r="BQ30" s="77"/>
      <c r="BR30" s="66"/>
      <c r="BS30" s="39"/>
      <c r="BT30" s="76"/>
      <c r="BU30" s="39"/>
      <c r="BV30" s="76"/>
      <c r="BW30" s="44"/>
      <c r="BX30" s="76"/>
      <c r="BY30" s="39"/>
      <c r="BZ30" s="76"/>
      <c r="CA30" s="44"/>
      <c r="CB30" s="78"/>
      <c r="CC30" s="37"/>
      <c r="CD30" s="76"/>
      <c r="CE30" s="39"/>
      <c r="CF30" s="76"/>
      <c r="CG30" s="37"/>
      <c r="CH30" s="76"/>
      <c r="CI30" s="39"/>
      <c r="CJ30" s="76"/>
      <c r="CK30" s="39"/>
      <c r="CL30" s="76"/>
      <c r="CM30" s="39"/>
      <c r="CN30" s="76"/>
      <c r="CO30" s="37"/>
      <c r="CP30" s="76"/>
      <c r="CQ30" s="37"/>
      <c r="CR30" s="76"/>
      <c r="CS30" s="39"/>
      <c r="CT30" s="76"/>
      <c r="CU30" s="37"/>
      <c r="CV30" s="76"/>
      <c r="CW30" s="37"/>
      <c r="CX30" s="76"/>
      <c r="CY30" s="76"/>
      <c r="CZ30" s="76"/>
      <c r="DA30" s="76"/>
      <c r="DB30" s="76"/>
      <c r="DC30" s="76"/>
      <c r="DD30" s="76"/>
      <c r="DE30" s="43">
        <f t="shared" si="16"/>
        <v>0</v>
      </c>
      <c r="DF30" s="43">
        <f t="shared" si="16"/>
        <v>0</v>
      </c>
    </row>
    <row r="31" spans="1:110" s="79" customFormat="1" ht="15" x14ac:dyDescent="0.25">
      <c r="A31" s="180">
        <v>6</v>
      </c>
      <c r="B31" s="180"/>
      <c r="C31" s="160" t="s">
        <v>151</v>
      </c>
      <c r="D31" s="165" t="s">
        <v>152</v>
      </c>
      <c r="E31" s="170">
        <v>13916</v>
      </c>
      <c r="F31" s="178"/>
      <c r="G31" s="172"/>
      <c r="H31" s="163"/>
      <c r="I31" s="139"/>
      <c r="J31" s="139"/>
      <c r="K31" s="181"/>
      <c r="L31" s="181"/>
      <c r="M31" s="181"/>
      <c r="N31" s="174">
        <v>2.57</v>
      </c>
      <c r="O31" s="179">
        <f>SUM(O32:O35)</f>
        <v>0</v>
      </c>
      <c r="P31" s="179">
        <f>SUM(P32:P35)</f>
        <v>0</v>
      </c>
      <c r="Q31" s="179">
        <f t="shared" ref="Q31:CB31" si="18">SUM(Q32:Q35)</f>
        <v>0</v>
      </c>
      <c r="R31" s="179">
        <f t="shared" si="18"/>
        <v>0</v>
      </c>
      <c r="S31" s="179">
        <f t="shared" si="18"/>
        <v>0</v>
      </c>
      <c r="T31" s="179">
        <f t="shared" si="18"/>
        <v>0</v>
      </c>
      <c r="U31" s="179">
        <f t="shared" si="18"/>
        <v>0</v>
      </c>
      <c r="V31" s="179">
        <f t="shared" si="18"/>
        <v>0</v>
      </c>
      <c r="W31" s="179">
        <f t="shared" si="18"/>
        <v>0</v>
      </c>
      <c r="X31" s="179">
        <f t="shared" si="18"/>
        <v>0</v>
      </c>
      <c r="Y31" s="179">
        <f t="shared" si="18"/>
        <v>268</v>
      </c>
      <c r="Z31" s="179">
        <f t="shared" si="18"/>
        <v>5039610.8887487995</v>
      </c>
      <c r="AA31" s="179">
        <f t="shared" si="18"/>
        <v>0</v>
      </c>
      <c r="AB31" s="179">
        <f t="shared" si="18"/>
        <v>0</v>
      </c>
      <c r="AC31" s="179">
        <f t="shared" si="18"/>
        <v>0</v>
      </c>
      <c r="AD31" s="179">
        <f t="shared" si="18"/>
        <v>0</v>
      </c>
      <c r="AE31" s="179">
        <f t="shared" si="18"/>
        <v>4</v>
      </c>
      <c r="AF31" s="179">
        <f t="shared" si="18"/>
        <v>50934.229919999998</v>
      </c>
      <c r="AG31" s="179">
        <f t="shared" si="18"/>
        <v>0</v>
      </c>
      <c r="AH31" s="179">
        <f t="shared" si="18"/>
        <v>0</v>
      </c>
      <c r="AI31" s="179">
        <f t="shared" si="18"/>
        <v>0</v>
      </c>
      <c r="AJ31" s="179">
        <f t="shared" si="18"/>
        <v>0</v>
      </c>
      <c r="AK31" s="179">
        <f t="shared" si="18"/>
        <v>7</v>
      </c>
      <c r="AL31" s="179">
        <f t="shared" si="18"/>
        <v>142125.16561600001</v>
      </c>
      <c r="AM31" s="179">
        <f t="shared" si="18"/>
        <v>0</v>
      </c>
      <c r="AN31" s="179">
        <f t="shared" si="18"/>
        <v>0</v>
      </c>
      <c r="AO31" s="179">
        <f t="shared" si="18"/>
        <v>0</v>
      </c>
      <c r="AP31" s="179">
        <f t="shared" si="18"/>
        <v>0</v>
      </c>
      <c r="AQ31" s="179">
        <f t="shared" si="18"/>
        <v>0</v>
      </c>
      <c r="AR31" s="179">
        <f t="shared" si="18"/>
        <v>0</v>
      </c>
      <c r="AS31" s="179">
        <f t="shared" si="18"/>
        <v>0</v>
      </c>
      <c r="AT31" s="179">
        <f t="shared" si="18"/>
        <v>0</v>
      </c>
      <c r="AU31" s="179">
        <f t="shared" si="18"/>
        <v>0</v>
      </c>
      <c r="AV31" s="179">
        <f t="shared" si="18"/>
        <v>0</v>
      </c>
      <c r="AW31" s="179">
        <f t="shared" si="18"/>
        <v>0</v>
      </c>
      <c r="AX31" s="179">
        <f t="shared" si="18"/>
        <v>0</v>
      </c>
      <c r="AY31" s="179">
        <f t="shared" si="18"/>
        <v>0</v>
      </c>
      <c r="AZ31" s="179">
        <f t="shared" si="18"/>
        <v>0</v>
      </c>
      <c r="BA31" s="179">
        <f t="shared" si="18"/>
        <v>0</v>
      </c>
      <c r="BB31" s="179">
        <f t="shared" si="18"/>
        <v>0</v>
      </c>
      <c r="BC31" s="179">
        <f t="shared" si="18"/>
        <v>0</v>
      </c>
      <c r="BD31" s="179">
        <f t="shared" si="18"/>
        <v>0</v>
      </c>
      <c r="BE31" s="179">
        <f t="shared" si="18"/>
        <v>0</v>
      </c>
      <c r="BF31" s="179">
        <f t="shared" si="18"/>
        <v>0</v>
      </c>
      <c r="BG31" s="179">
        <f t="shared" si="18"/>
        <v>0</v>
      </c>
      <c r="BH31" s="179">
        <f t="shared" si="18"/>
        <v>0</v>
      </c>
      <c r="BI31" s="179">
        <f t="shared" si="18"/>
        <v>0</v>
      </c>
      <c r="BJ31" s="179">
        <f t="shared" si="18"/>
        <v>0</v>
      </c>
      <c r="BK31" s="179">
        <f t="shared" si="18"/>
        <v>111</v>
      </c>
      <c r="BL31" s="179">
        <f t="shared" si="18"/>
        <v>1407460.2878559998</v>
      </c>
      <c r="BM31" s="179">
        <f t="shared" si="18"/>
        <v>0</v>
      </c>
      <c r="BN31" s="179">
        <f t="shared" si="18"/>
        <v>0</v>
      </c>
      <c r="BO31" s="179">
        <f t="shared" si="18"/>
        <v>0</v>
      </c>
      <c r="BP31" s="179">
        <f t="shared" si="18"/>
        <v>0</v>
      </c>
      <c r="BQ31" s="179">
        <f t="shared" si="18"/>
        <v>0</v>
      </c>
      <c r="BR31" s="179">
        <f t="shared" si="18"/>
        <v>0</v>
      </c>
      <c r="BS31" s="179">
        <f t="shared" si="18"/>
        <v>0</v>
      </c>
      <c r="BT31" s="179">
        <f t="shared" si="18"/>
        <v>0</v>
      </c>
      <c r="BU31" s="179">
        <f t="shared" si="18"/>
        <v>0</v>
      </c>
      <c r="BV31" s="179">
        <f t="shared" si="18"/>
        <v>0</v>
      </c>
      <c r="BW31" s="179">
        <f t="shared" si="18"/>
        <v>52</v>
      </c>
      <c r="BX31" s="179">
        <f t="shared" si="18"/>
        <v>1161570.3235136</v>
      </c>
      <c r="BY31" s="179">
        <f t="shared" si="18"/>
        <v>0</v>
      </c>
      <c r="BZ31" s="179">
        <f t="shared" si="18"/>
        <v>0</v>
      </c>
      <c r="CA31" s="179">
        <f t="shared" si="18"/>
        <v>0</v>
      </c>
      <c r="CB31" s="179">
        <f t="shared" si="18"/>
        <v>0</v>
      </c>
      <c r="CC31" s="179">
        <f t="shared" ref="CC31:DE31" si="19">SUM(CC32:CC35)</f>
        <v>16</v>
      </c>
      <c r="CD31" s="179">
        <f t="shared" si="19"/>
        <v>357406.25338880002</v>
      </c>
      <c r="CE31" s="179">
        <f t="shared" si="19"/>
        <v>0</v>
      </c>
      <c r="CF31" s="179">
        <f t="shared" si="19"/>
        <v>0</v>
      </c>
      <c r="CG31" s="179">
        <f t="shared" si="19"/>
        <v>9</v>
      </c>
      <c r="CH31" s="179">
        <f t="shared" si="19"/>
        <v>186800.94728960001</v>
      </c>
      <c r="CI31" s="179">
        <f t="shared" si="19"/>
        <v>12</v>
      </c>
      <c r="CJ31" s="179">
        <f t="shared" si="19"/>
        <v>182614.26859200001</v>
      </c>
      <c r="CK31" s="179">
        <f t="shared" si="19"/>
        <v>0</v>
      </c>
      <c r="CL31" s="179">
        <f t="shared" si="19"/>
        <v>0</v>
      </c>
      <c r="CM31" s="179">
        <f t="shared" si="19"/>
        <v>11</v>
      </c>
      <c r="CN31" s="179">
        <f t="shared" si="19"/>
        <v>217236.65872159999</v>
      </c>
      <c r="CO31" s="179">
        <f t="shared" si="19"/>
        <v>12</v>
      </c>
      <c r="CP31" s="179">
        <f t="shared" si="19"/>
        <v>253814.61980000001</v>
      </c>
      <c r="CQ31" s="179">
        <f t="shared" si="19"/>
        <v>41</v>
      </c>
      <c r="CR31" s="179">
        <f t="shared" si="19"/>
        <v>1190203.3507391997</v>
      </c>
      <c r="CS31" s="179">
        <f t="shared" si="19"/>
        <v>5</v>
      </c>
      <c r="CT31" s="179">
        <f t="shared" si="19"/>
        <v>169535.33686599997</v>
      </c>
      <c r="CU31" s="179">
        <f t="shared" si="19"/>
        <v>0</v>
      </c>
      <c r="CV31" s="179">
        <f t="shared" si="19"/>
        <v>0</v>
      </c>
      <c r="CW31" s="179">
        <f t="shared" si="19"/>
        <v>0</v>
      </c>
      <c r="CX31" s="179">
        <f t="shared" si="19"/>
        <v>0</v>
      </c>
      <c r="CY31" s="179">
        <f t="shared" si="19"/>
        <v>0</v>
      </c>
      <c r="CZ31" s="179">
        <f t="shared" si="19"/>
        <v>0</v>
      </c>
      <c r="DA31" s="179">
        <f t="shared" si="19"/>
        <v>0</v>
      </c>
      <c r="DB31" s="179">
        <f t="shared" si="19"/>
        <v>0</v>
      </c>
      <c r="DC31" s="179">
        <f t="shared" si="19"/>
        <v>0</v>
      </c>
      <c r="DD31" s="179">
        <f t="shared" si="19"/>
        <v>0</v>
      </c>
      <c r="DE31" s="179">
        <f t="shared" si="19"/>
        <v>548</v>
      </c>
      <c r="DF31" s="179">
        <f>SUM(DF32:DF35)</f>
        <v>10359312.331051599</v>
      </c>
    </row>
    <row r="32" spans="1:110" s="73" customFormat="1" ht="30" x14ac:dyDescent="0.25">
      <c r="A32" s="68"/>
      <c r="B32" s="14">
        <v>16</v>
      </c>
      <c r="C32" s="14" t="s">
        <v>153</v>
      </c>
      <c r="D32" s="45" t="s">
        <v>154</v>
      </c>
      <c r="E32" s="29">
        <v>13916</v>
      </c>
      <c r="F32" s="14">
        <v>0.35</v>
      </c>
      <c r="G32" s="83">
        <v>0.97440000000000004</v>
      </c>
      <c r="H32" s="69">
        <v>1</v>
      </c>
      <c r="I32" s="70"/>
      <c r="J32" s="70"/>
      <c r="K32" s="34">
        <v>1.4</v>
      </c>
      <c r="L32" s="34">
        <v>1.68</v>
      </c>
      <c r="M32" s="34">
        <v>2.23</v>
      </c>
      <c r="N32" s="35">
        <v>2.57</v>
      </c>
      <c r="O32" s="46"/>
      <c r="P32" s="76"/>
      <c r="Q32" s="46"/>
      <c r="R32" s="76"/>
      <c r="S32" s="46"/>
      <c r="T32" s="66"/>
      <c r="U32" s="46"/>
      <c r="V32" s="76"/>
      <c r="W32" s="46"/>
      <c r="X32" s="76"/>
      <c r="Y32" s="84"/>
      <c r="Z32" s="85">
        <f>(Y32*$E32*$F32*((1-$G32)+$G32*$K32*$H32))</f>
        <v>0</v>
      </c>
      <c r="AA32" s="64"/>
      <c r="AB32" s="76"/>
      <c r="AC32" s="46"/>
      <c r="AD32" s="76"/>
      <c r="AE32" s="66">
        <v>2</v>
      </c>
      <c r="AF32" s="85">
        <f>(AE32*$E32*$F32*((1-$G32)+$G32*$K32*$H32))</f>
        <v>13537.930111999998</v>
      </c>
      <c r="AG32" s="46"/>
      <c r="AH32" s="76"/>
      <c r="AI32" s="46"/>
      <c r="AJ32" s="76"/>
      <c r="AK32" s="82">
        <v>1</v>
      </c>
      <c r="AL32" s="85">
        <f>(AK32*$E32*$F32*((1-$G32)+$G32*$L32*$H32))</f>
        <v>8097.8205951999998</v>
      </c>
      <c r="AM32" s="64"/>
      <c r="AN32" s="76"/>
      <c r="AO32" s="46"/>
      <c r="AP32" s="66"/>
      <c r="AQ32" s="46"/>
      <c r="AR32" s="76"/>
      <c r="AS32" s="46"/>
      <c r="AT32" s="76"/>
      <c r="AU32" s="46"/>
      <c r="AV32" s="76"/>
      <c r="AW32" s="46"/>
      <c r="AX32" s="76"/>
      <c r="AY32" s="46"/>
      <c r="AZ32" s="76"/>
      <c r="BA32" s="46"/>
      <c r="BB32" s="76"/>
      <c r="BC32" s="66"/>
      <c r="BD32" s="76"/>
      <c r="BE32" s="46"/>
      <c r="BF32" s="76"/>
      <c r="BG32" s="46"/>
      <c r="BH32" s="76"/>
      <c r="BI32" s="46"/>
      <c r="BJ32" s="76"/>
      <c r="BK32" s="66">
        <v>56</v>
      </c>
      <c r="BL32" s="85">
        <f>(BK32*$E32*$F32*((1-$G32)+$G32*$K32*$H32))</f>
        <v>379062.04313599993</v>
      </c>
      <c r="BM32" s="46"/>
      <c r="BN32" s="76"/>
      <c r="BO32" s="46"/>
      <c r="BP32" s="76"/>
      <c r="BQ32" s="46"/>
      <c r="BR32" s="66"/>
      <c r="BS32" s="46"/>
      <c r="BT32" s="76"/>
      <c r="BU32" s="67"/>
      <c r="BV32" s="76"/>
      <c r="BW32" s="65"/>
      <c r="BX32" s="85">
        <f>(BW32*$E32*$F32*((1-$G32)+$G32*$L32*$H32))</f>
        <v>0</v>
      </c>
      <c r="BY32" s="47"/>
      <c r="BZ32" s="85">
        <f>(BY32*$E32*$F32*((1-$G32)+$G32*$L32*$H32))</f>
        <v>0</v>
      </c>
      <c r="CA32" s="65"/>
      <c r="CB32" s="78"/>
      <c r="CC32" s="82"/>
      <c r="CD32" s="85">
        <f>(CC32*$E32*$F32*((1-$G32)+$G32*$L32*$H32))</f>
        <v>0</v>
      </c>
      <c r="CE32" s="46"/>
      <c r="CF32" s="76"/>
      <c r="CG32" s="66">
        <v>1</v>
      </c>
      <c r="CH32" s="85">
        <f>(CG32*$E32*$F32*((1-$G32)+$G32*$L32*$H32))</f>
        <v>8097.8205951999998</v>
      </c>
      <c r="CI32" s="82">
        <v>6</v>
      </c>
      <c r="CJ32" s="85">
        <f t="shared" ref="CJ32:CJ35" si="20">(CI32*$E32*$F32*((1-$G32)+$G32*$L32*$H32))</f>
        <v>48586.923571200001</v>
      </c>
      <c r="CK32" s="67"/>
      <c r="CL32" s="76"/>
      <c r="CM32" s="66">
        <v>2</v>
      </c>
      <c r="CN32" s="85">
        <f>(CM32*$E32*$F32*((1-$G32)+$G32*$L32*$H32))</f>
        <v>16195.6411904</v>
      </c>
      <c r="CO32" s="66">
        <v>1</v>
      </c>
      <c r="CP32" s="85">
        <f>(CO32*$E32*$F32*((1-$G32)+$G32*$L32*$H32))</f>
        <v>8097.8205951999998</v>
      </c>
      <c r="CQ32" s="82">
        <v>1</v>
      </c>
      <c r="CR32" s="85">
        <f>(CQ32*$E32*$F32*((1-$G32)+$G32*$M32*$H32))</f>
        <v>10708.072547199999</v>
      </c>
      <c r="CS32" s="82"/>
      <c r="CT32" s="85">
        <f t="shared" ref="CT32:CT35" si="21">(CS32*$E32*$F32*((1-$G32)+$G32*$N32*$H32))</f>
        <v>0</v>
      </c>
      <c r="CU32" s="66"/>
      <c r="CV32" s="76"/>
      <c r="CW32" s="66"/>
      <c r="CX32" s="76"/>
      <c r="CY32" s="76"/>
      <c r="CZ32" s="76"/>
      <c r="DA32" s="76"/>
      <c r="DB32" s="76"/>
      <c r="DC32" s="76"/>
      <c r="DD32" s="76"/>
      <c r="DE32" s="43">
        <f t="shared" ref="DE32:DF35" si="22">SUM(Q32+O32+AA32+S32+U32+AC32+Y32+W32+AE32+AI32+AG32+AK32+AM32+AQ32+BM32+BS32+AO32+BA32+BC32+CE32+CG32+CC32+CI32+CK32+BW32+BY32+AS32+AU32+AW32+AY32+BO32+BQ32+BU32+BE32+BG32+BI32+BK32+CA32+CM32+CO32+CQ32+CS32+CU32+CW32+DA32+DC32)</f>
        <v>70</v>
      </c>
      <c r="DF32" s="43">
        <f t="shared" si="22"/>
        <v>492384.07234239992</v>
      </c>
    </row>
    <row r="33" spans="1:110" s="73" customFormat="1" ht="45" x14ac:dyDescent="0.25">
      <c r="A33" s="68"/>
      <c r="B33" s="14">
        <v>17</v>
      </c>
      <c r="C33" s="14" t="s">
        <v>155</v>
      </c>
      <c r="D33" s="45" t="s">
        <v>156</v>
      </c>
      <c r="E33" s="29">
        <v>13916</v>
      </c>
      <c r="F33" s="14">
        <v>0.97</v>
      </c>
      <c r="G33" s="83">
        <v>0.96299999999999997</v>
      </c>
      <c r="H33" s="69">
        <v>1</v>
      </c>
      <c r="I33" s="70"/>
      <c r="J33" s="70"/>
      <c r="K33" s="34">
        <v>1.4</v>
      </c>
      <c r="L33" s="34">
        <v>1.68</v>
      </c>
      <c r="M33" s="34">
        <v>2.23</v>
      </c>
      <c r="N33" s="35">
        <v>2.57</v>
      </c>
      <c r="O33" s="46"/>
      <c r="P33" s="76"/>
      <c r="Q33" s="46"/>
      <c r="R33" s="76"/>
      <c r="S33" s="46"/>
      <c r="T33" s="66"/>
      <c r="U33" s="46"/>
      <c r="V33" s="76"/>
      <c r="W33" s="46"/>
      <c r="X33" s="76"/>
      <c r="Y33" s="84"/>
      <c r="Z33" s="85">
        <f t="shared" ref="Z33:Z35" si="23">(Y33*$E33*$F33*((1-$G33)+$G33*$K33*$H33))</f>
        <v>0</v>
      </c>
      <c r="AA33" s="64"/>
      <c r="AB33" s="76"/>
      <c r="AC33" s="46"/>
      <c r="AD33" s="76"/>
      <c r="AE33" s="66">
        <v>2</v>
      </c>
      <c r="AF33" s="85">
        <f t="shared" ref="AF33:AF35" si="24">(AE33*$E33*$F33*((1-$G33)+$G33*$K33*$H33))</f>
        <v>37396.299807999996</v>
      </c>
      <c r="AG33" s="46"/>
      <c r="AH33" s="76"/>
      <c r="AI33" s="46"/>
      <c r="AJ33" s="76"/>
      <c r="AK33" s="82">
        <v>6</v>
      </c>
      <c r="AL33" s="85">
        <f t="shared" ref="AL33:AL35" si="25">(AK33*$E33*$F33*((1-$G33)+$G33*$L33*$H33))</f>
        <v>134027.34502080001</v>
      </c>
      <c r="AM33" s="64"/>
      <c r="AN33" s="76"/>
      <c r="AO33" s="46"/>
      <c r="AP33" s="66"/>
      <c r="AQ33" s="46"/>
      <c r="AR33" s="76"/>
      <c r="AS33" s="46"/>
      <c r="AT33" s="76"/>
      <c r="AU33" s="46"/>
      <c r="AV33" s="76"/>
      <c r="AW33" s="46"/>
      <c r="AX33" s="76"/>
      <c r="AY33" s="46"/>
      <c r="AZ33" s="76"/>
      <c r="BA33" s="46"/>
      <c r="BB33" s="76"/>
      <c r="BC33" s="66"/>
      <c r="BD33" s="76"/>
      <c r="BE33" s="46"/>
      <c r="BF33" s="76"/>
      <c r="BG33" s="46"/>
      <c r="BH33" s="76"/>
      <c r="BI33" s="46"/>
      <c r="BJ33" s="76"/>
      <c r="BK33" s="66">
        <v>55</v>
      </c>
      <c r="BL33" s="85">
        <f>(BK33*$E33*$F33*((1-$G33)+$G33*$K33*$H33))</f>
        <v>1028398.2447199998</v>
      </c>
      <c r="BM33" s="46"/>
      <c r="BN33" s="76"/>
      <c r="BO33" s="46"/>
      <c r="BP33" s="76"/>
      <c r="BQ33" s="46"/>
      <c r="BR33" s="66"/>
      <c r="BS33" s="46"/>
      <c r="BT33" s="76"/>
      <c r="BU33" s="67"/>
      <c r="BV33" s="76"/>
      <c r="BW33" s="65">
        <v>52</v>
      </c>
      <c r="BX33" s="85">
        <f>(BW33*$E33*$F33*((1-$G33)+$G33*$L33*$H33))</f>
        <v>1161570.3235136</v>
      </c>
      <c r="BY33" s="47"/>
      <c r="BZ33" s="85">
        <f t="shared" ref="BZ33:BZ35" si="26">(BY33*$E33*$F33*((1-$G33)+$G33*$L33*$H33))</f>
        <v>0</v>
      </c>
      <c r="CA33" s="65"/>
      <c r="CB33" s="78"/>
      <c r="CC33" s="82">
        <v>16</v>
      </c>
      <c r="CD33" s="85">
        <f>(CC33*$E33*$F33*((1-$G33)+$G33*$L33*$H33))</f>
        <v>357406.25338880002</v>
      </c>
      <c r="CE33" s="46"/>
      <c r="CF33" s="76"/>
      <c r="CG33" s="66">
        <v>8</v>
      </c>
      <c r="CH33" s="85">
        <f t="shared" ref="CH33:CH35" si="27">(CG33*$E33*$F33*((1-$G33)+$G33*$L33*$H33))</f>
        <v>178703.12669440001</v>
      </c>
      <c r="CI33" s="82">
        <v>6</v>
      </c>
      <c r="CJ33" s="85">
        <f>(CI33*$E33*$F33*((1-$G33)+$G33*$L33*$H33))</f>
        <v>134027.34502080001</v>
      </c>
      <c r="CK33" s="67"/>
      <c r="CL33" s="76"/>
      <c r="CM33" s="66">
        <v>9</v>
      </c>
      <c r="CN33" s="85">
        <f>(CM33*$E33*$F33*((1-$G33)+$G33*$L33*$H33))</f>
        <v>201041.01753119999</v>
      </c>
      <c r="CO33" s="66">
        <v>11</v>
      </c>
      <c r="CP33" s="85">
        <f>(CO33*$E33*$F33*((1-$G33)+$G33*$L33*$H33))</f>
        <v>245716.79920480002</v>
      </c>
      <c r="CQ33" s="82">
        <v>40</v>
      </c>
      <c r="CR33" s="85">
        <f t="shared" ref="CR33:CR35" si="28">(CQ33*$E33*$F33*((1-$G33)+$G33*$M33*$H33))</f>
        <v>1179495.2781919998</v>
      </c>
      <c r="CS33" s="82">
        <v>5</v>
      </c>
      <c r="CT33" s="85">
        <f>(CS33*$E33*$F33*((1-$G33)+$G33*$N33*$H33))</f>
        <v>169535.33686599997</v>
      </c>
      <c r="CU33" s="66"/>
      <c r="CV33" s="76"/>
      <c r="CW33" s="66"/>
      <c r="CX33" s="76"/>
      <c r="CY33" s="76"/>
      <c r="CZ33" s="76"/>
      <c r="DA33" s="76"/>
      <c r="DB33" s="76"/>
      <c r="DC33" s="76"/>
      <c r="DD33" s="76"/>
      <c r="DE33" s="43">
        <f t="shared" si="22"/>
        <v>210</v>
      </c>
      <c r="DF33" s="43">
        <f t="shared" si="22"/>
        <v>4827317.3699603993</v>
      </c>
    </row>
    <row r="34" spans="1:110" s="73" customFormat="1" ht="30" x14ac:dyDescent="0.25">
      <c r="A34" s="68"/>
      <c r="B34" s="14">
        <v>18</v>
      </c>
      <c r="C34" s="14" t="s">
        <v>157</v>
      </c>
      <c r="D34" s="45" t="s">
        <v>158</v>
      </c>
      <c r="E34" s="29">
        <v>13916</v>
      </c>
      <c r="F34" s="14">
        <v>0.97</v>
      </c>
      <c r="G34" s="83">
        <v>0.98270000000000002</v>
      </c>
      <c r="H34" s="69">
        <v>1</v>
      </c>
      <c r="I34" s="70"/>
      <c r="J34" s="70"/>
      <c r="K34" s="34">
        <v>1.4</v>
      </c>
      <c r="L34" s="34">
        <v>1.68</v>
      </c>
      <c r="M34" s="34">
        <v>2.23</v>
      </c>
      <c r="N34" s="35">
        <v>2.57</v>
      </c>
      <c r="O34" s="46"/>
      <c r="P34" s="76"/>
      <c r="Q34" s="46"/>
      <c r="R34" s="76"/>
      <c r="S34" s="46"/>
      <c r="T34" s="66"/>
      <c r="U34" s="46"/>
      <c r="V34" s="76"/>
      <c r="W34" s="46"/>
      <c r="X34" s="76"/>
      <c r="Y34" s="84">
        <v>268</v>
      </c>
      <c r="Z34" s="85">
        <f>(Y34*$E34*$F34*((1-$G34)+$G34*$K34*$H34))</f>
        <v>5039610.8887487995</v>
      </c>
      <c r="AA34" s="64"/>
      <c r="AB34" s="76"/>
      <c r="AC34" s="46"/>
      <c r="AD34" s="76"/>
      <c r="AE34" s="66"/>
      <c r="AF34" s="85">
        <f t="shared" si="24"/>
        <v>0</v>
      </c>
      <c r="AG34" s="46"/>
      <c r="AH34" s="76"/>
      <c r="AI34" s="46"/>
      <c r="AJ34" s="76"/>
      <c r="AK34" s="82"/>
      <c r="AL34" s="85">
        <f>(AK34*$E34*$F34*((1-$G34)+$G34*$L34*$H34))</f>
        <v>0</v>
      </c>
      <c r="AM34" s="64"/>
      <c r="AN34" s="76"/>
      <c r="AO34" s="46"/>
      <c r="AP34" s="66"/>
      <c r="AQ34" s="46"/>
      <c r="AR34" s="76"/>
      <c r="AS34" s="46"/>
      <c r="AT34" s="76"/>
      <c r="AU34" s="46"/>
      <c r="AV34" s="76"/>
      <c r="AW34" s="46"/>
      <c r="AX34" s="76"/>
      <c r="AY34" s="46"/>
      <c r="AZ34" s="76"/>
      <c r="BA34" s="46"/>
      <c r="BB34" s="76"/>
      <c r="BC34" s="66"/>
      <c r="BD34" s="76"/>
      <c r="BE34" s="46"/>
      <c r="BF34" s="76"/>
      <c r="BG34" s="46"/>
      <c r="BH34" s="76"/>
      <c r="BI34" s="46"/>
      <c r="BJ34" s="76"/>
      <c r="BK34" s="66"/>
      <c r="BL34" s="85">
        <f>(BK34*$E34*$F34*((1-$G34)+$G34*$K34*$H34))</f>
        <v>0</v>
      </c>
      <c r="BM34" s="46"/>
      <c r="BN34" s="76"/>
      <c r="BO34" s="46"/>
      <c r="BP34" s="76"/>
      <c r="BQ34" s="46"/>
      <c r="BR34" s="66"/>
      <c r="BS34" s="46"/>
      <c r="BT34" s="76"/>
      <c r="BU34" s="67"/>
      <c r="BV34" s="76"/>
      <c r="BW34" s="65"/>
      <c r="BX34" s="85">
        <f t="shared" ref="BX34" si="29">(BW34*$E34*$F34*((1-$G34)+$G34*$L34*$H34))</f>
        <v>0</v>
      </c>
      <c r="BY34" s="47"/>
      <c r="BZ34" s="85">
        <f t="shared" si="26"/>
        <v>0</v>
      </c>
      <c r="CA34" s="65"/>
      <c r="CB34" s="78"/>
      <c r="CC34" s="82"/>
      <c r="CD34" s="85">
        <f t="shared" ref="CD34:CD35" si="30">(CC34*$E34*$F34*((1-$G34)+$G34*$L34*$H34))</f>
        <v>0</v>
      </c>
      <c r="CE34" s="46"/>
      <c r="CF34" s="76"/>
      <c r="CG34" s="66"/>
      <c r="CH34" s="85">
        <f t="shared" si="27"/>
        <v>0</v>
      </c>
      <c r="CI34" s="82"/>
      <c r="CJ34" s="85">
        <f t="shared" si="20"/>
        <v>0</v>
      </c>
      <c r="CK34" s="67"/>
      <c r="CL34" s="76"/>
      <c r="CM34" s="66"/>
      <c r="CN34" s="85">
        <f t="shared" ref="CN34:CN35" si="31">(CM34*$E34*$F34*((1-$G34)+$G34*$L34*$H34))</f>
        <v>0</v>
      </c>
      <c r="CO34" s="66"/>
      <c r="CP34" s="85">
        <f t="shared" ref="CP34:CP35" si="32">(CO34*$E34*$F34*((1-$G34)+$G34*$L34*$H34))</f>
        <v>0</v>
      </c>
      <c r="CQ34" s="82"/>
      <c r="CR34" s="85">
        <f t="shared" si="28"/>
        <v>0</v>
      </c>
      <c r="CS34" s="82"/>
      <c r="CT34" s="85">
        <f t="shared" si="21"/>
        <v>0</v>
      </c>
      <c r="CU34" s="66"/>
      <c r="CV34" s="76"/>
      <c r="CW34" s="66"/>
      <c r="CX34" s="76"/>
      <c r="CY34" s="76"/>
      <c r="CZ34" s="76"/>
      <c r="DA34" s="76"/>
      <c r="DB34" s="76"/>
      <c r="DC34" s="76"/>
      <c r="DD34" s="76"/>
      <c r="DE34" s="43">
        <f t="shared" si="22"/>
        <v>268</v>
      </c>
      <c r="DF34" s="43">
        <f t="shared" si="22"/>
        <v>5039610.8887487995</v>
      </c>
    </row>
    <row r="35" spans="1:110" s="73" customFormat="1" ht="30" x14ac:dyDescent="0.25">
      <c r="A35" s="68"/>
      <c r="B35" s="14">
        <v>19</v>
      </c>
      <c r="C35" s="14" t="s">
        <v>159</v>
      </c>
      <c r="D35" s="45" t="s">
        <v>160</v>
      </c>
      <c r="E35" s="29">
        <v>13916</v>
      </c>
      <c r="F35" s="14">
        <v>1.95</v>
      </c>
      <c r="G35" s="83">
        <v>0.98199999999999998</v>
      </c>
      <c r="H35" s="69">
        <v>1</v>
      </c>
      <c r="I35" s="70"/>
      <c r="J35" s="70"/>
      <c r="K35" s="34">
        <v>1.4</v>
      </c>
      <c r="L35" s="34">
        <v>1.68</v>
      </c>
      <c r="M35" s="34">
        <v>2.23</v>
      </c>
      <c r="N35" s="35">
        <v>2.57</v>
      </c>
      <c r="O35" s="46"/>
      <c r="P35" s="76"/>
      <c r="Q35" s="46"/>
      <c r="R35" s="76"/>
      <c r="S35" s="46"/>
      <c r="T35" s="66"/>
      <c r="U35" s="46"/>
      <c r="V35" s="76"/>
      <c r="W35" s="46"/>
      <c r="X35" s="76"/>
      <c r="Y35" s="84"/>
      <c r="Z35" s="85">
        <f t="shared" si="23"/>
        <v>0</v>
      </c>
      <c r="AA35" s="64"/>
      <c r="AB35" s="76"/>
      <c r="AC35" s="46"/>
      <c r="AD35" s="76"/>
      <c r="AE35" s="66"/>
      <c r="AF35" s="85">
        <f t="shared" si="24"/>
        <v>0</v>
      </c>
      <c r="AG35" s="46"/>
      <c r="AH35" s="76"/>
      <c r="AI35" s="46"/>
      <c r="AJ35" s="76"/>
      <c r="AK35" s="82"/>
      <c r="AL35" s="85">
        <f t="shared" si="25"/>
        <v>0</v>
      </c>
      <c r="AM35" s="64"/>
      <c r="AN35" s="76"/>
      <c r="AO35" s="46"/>
      <c r="AP35" s="66"/>
      <c r="AQ35" s="46"/>
      <c r="AR35" s="76"/>
      <c r="AS35" s="46"/>
      <c r="AT35" s="76"/>
      <c r="AU35" s="46"/>
      <c r="AV35" s="76"/>
      <c r="AW35" s="46"/>
      <c r="AX35" s="76"/>
      <c r="AY35" s="46"/>
      <c r="AZ35" s="76"/>
      <c r="BA35" s="46"/>
      <c r="BB35" s="76"/>
      <c r="BC35" s="66"/>
      <c r="BD35" s="76"/>
      <c r="BE35" s="46"/>
      <c r="BF35" s="76"/>
      <c r="BG35" s="46"/>
      <c r="BH35" s="76"/>
      <c r="BI35" s="46"/>
      <c r="BJ35" s="76"/>
      <c r="BK35" s="66"/>
      <c r="BL35" s="85">
        <f>(BK35*$E35*$F35*((1-$G35)+$G35*$K35*$H35))</f>
        <v>0</v>
      </c>
      <c r="BM35" s="46"/>
      <c r="BN35" s="76"/>
      <c r="BO35" s="46"/>
      <c r="BP35" s="76"/>
      <c r="BQ35" s="46"/>
      <c r="BR35" s="66"/>
      <c r="BS35" s="46"/>
      <c r="BT35" s="76"/>
      <c r="BU35" s="67"/>
      <c r="BV35" s="76"/>
      <c r="BW35" s="65"/>
      <c r="BX35" s="85">
        <f>(BW35*$E35*$F35*((1-$G35)+$G35*$L35*$H35))</f>
        <v>0</v>
      </c>
      <c r="BY35" s="47"/>
      <c r="BZ35" s="85">
        <f t="shared" si="26"/>
        <v>0</v>
      </c>
      <c r="CA35" s="65"/>
      <c r="CB35" s="78"/>
      <c r="CC35" s="82"/>
      <c r="CD35" s="85">
        <f t="shared" si="30"/>
        <v>0</v>
      </c>
      <c r="CE35" s="46"/>
      <c r="CF35" s="76"/>
      <c r="CG35" s="66"/>
      <c r="CH35" s="85">
        <f t="shared" si="27"/>
        <v>0</v>
      </c>
      <c r="CI35" s="82"/>
      <c r="CJ35" s="85">
        <f t="shared" si="20"/>
        <v>0</v>
      </c>
      <c r="CK35" s="67"/>
      <c r="CL35" s="76"/>
      <c r="CM35" s="66"/>
      <c r="CN35" s="85">
        <f t="shared" si="31"/>
        <v>0</v>
      </c>
      <c r="CO35" s="66"/>
      <c r="CP35" s="85">
        <f t="shared" si="32"/>
        <v>0</v>
      </c>
      <c r="CQ35" s="82"/>
      <c r="CR35" s="85">
        <f t="shared" si="28"/>
        <v>0</v>
      </c>
      <c r="CS35" s="82"/>
      <c r="CT35" s="85">
        <f t="shared" si="21"/>
        <v>0</v>
      </c>
      <c r="CU35" s="66"/>
      <c r="CV35" s="76"/>
      <c r="CW35" s="66"/>
      <c r="CX35" s="76"/>
      <c r="CY35" s="76"/>
      <c r="CZ35" s="76"/>
      <c r="DA35" s="76"/>
      <c r="DB35" s="76"/>
      <c r="DC35" s="76"/>
      <c r="DD35" s="76"/>
      <c r="DE35" s="43">
        <f t="shared" si="22"/>
        <v>0</v>
      </c>
      <c r="DF35" s="43">
        <f t="shared" si="22"/>
        <v>0</v>
      </c>
    </row>
    <row r="36" spans="1:110" s="79" customFormat="1" ht="15" x14ac:dyDescent="0.25">
      <c r="A36" s="180">
        <v>7</v>
      </c>
      <c r="B36" s="180"/>
      <c r="C36" s="160" t="s">
        <v>161</v>
      </c>
      <c r="D36" s="165" t="s">
        <v>162</v>
      </c>
      <c r="E36" s="170">
        <v>13916</v>
      </c>
      <c r="F36" s="178"/>
      <c r="G36" s="172"/>
      <c r="H36" s="163"/>
      <c r="I36" s="139"/>
      <c r="J36" s="139"/>
      <c r="K36" s="181"/>
      <c r="L36" s="181"/>
      <c r="M36" s="181"/>
      <c r="N36" s="174">
        <v>2.57</v>
      </c>
      <c r="O36" s="179">
        <f>O37</f>
        <v>0</v>
      </c>
      <c r="P36" s="179">
        <f t="shared" ref="P36:CA36" si="33">P37</f>
        <v>0</v>
      </c>
      <c r="Q36" s="179">
        <f t="shared" si="33"/>
        <v>0</v>
      </c>
      <c r="R36" s="179">
        <f t="shared" si="33"/>
        <v>0</v>
      </c>
      <c r="S36" s="179">
        <f t="shared" si="33"/>
        <v>0</v>
      </c>
      <c r="T36" s="179">
        <f t="shared" si="33"/>
        <v>0</v>
      </c>
      <c r="U36" s="179">
        <f t="shared" si="33"/>
        <v>0</v>
      </c>
      <c r="V36" s="179">
        <f t="shared" si="33"/>
        <v>0</v>
      </c>
      <c r="W36" s="179">
        <f t="shared" si="33"/>
        <v>0</v>
      </c>
      <c r="X36" s="179">
        <f t="shared" si="33"/>
        <v>0</v>
      </c>
      <c r="Y36" s="179">
        <f t="shared" si="33"/>
        <v>0</v>
      </c>
      <c r="Z36" s="179">
        <f t="shared" si="33"/>
        <v>0</v>
      </c>
      <c r="AA36" s="179">
        <f t="shared" si="33"/>
        <v>0</v>
      </c>
      <c r="AB36" s="179">
        <f t="shared" si="33"/>
        <v>0</v>
      </c>
      <c r="AC36" s="179">
        <f t="shared" si="33"/>
        <v>0</v>
      </c>
      <c r="AD36" s="179">
        <f t="shared" si="33"/>
        <v>0</v>
      </c>
      <c r="AE36" s="179">
        <f t="shared" si="33"/>
        <v>0</v>
      </c>
      <c r="AF36" s="179">
        <f t="shared" si="33"/>
        <v>0</v>
      </c>
      <c r="AG36" s="179">
        <f t="shared" si="33"/>
        <v>0</v>
      </c>
      <c r="AH36" s="179">
        <f t="shared" si="33"/>
        <v>0</v>
      </c>
      <c r="AI36" s="179">
        <f t="shared" si="33"/>
        <v>0</v>
      </c>
      <c r="AJ36" s="179">
        <f t="shared" si="33"/>
        <v>0</v>
      </c>
      <c r="AK36" s="179">
        <f t="shared" si="33"/>
        <v>0</v>
      </c>
      <c r="AL36" s="179">
        <f t="shared" si="33"/>
        <v>0</v>
      </c>
      <c r="AM36" s="179">
        <f t="shared" si="33"/>
        <v>0</v>
      </c>
      <c r="AN36" s="179">
        <f t="shared" si="33"/>
        <v>0</v>
      </c>
      <c r="AO36" s="179">
        <f t="shared" si="33"/>
        <v>0</v>
      </c>
      <c r="AP36" s="179">
        <f t="shared" si="33"/>
        <v>0</v>
      </c>
      <c r="AQ36" s="179">
        <f t="shared" si="33"/>
        <v>0</v>
      </c>
      <c r="AR36" s="179">
        <f t="shared" si="33"/>
        <v>0</v>
      </c>
      <c r="AS36" s="179">
        <f t="shared" si="33"/>
        <v>0</v>
      </c>
      <c r="AT36" s="179">
        <f t="shared" si="33"/>
        <v>0</v>
      </c>
      <c r="AU36" s="179">
        <f t="shared" si="33"/>
        <v>0</v>
      </c>
      <c r="AV36" s="179">
        <f t="shared" si="33"/>
        <v>0</v>
      </c>
      <c r="AW36" s="179">
        <f t="shared" si="33"/>
        <v>0</v>
      </c>
      <c r="AX36" s="179">
        <f t="shared" si="33"/>
        <v>0</v>
      </c>
      <c r="AY36" s="179">
        <f t="shared" si="33"/>
        <v>0</v>
      </c>
      <c r="AZ36" s="179">
        <f t="shared" si="33"/>
        <v>0</v>
      </c>
      <c r="BA36" s="179">
        <f t="shared" si="33"/>
        <v>0</v>
      </c>
      <c r="BB36" s="179">
        <f t="shared" si="33"/>
        <v>0</v>
      </c>
      <c r="BC36" s="179">
        <f t="shared" si="33"/>
        <v>0</v>
      </c>
      <c r="BD36" s="179">
        <f t="shared" si="33"/>
        <v>0</v>
      </c>
      <c r="BE36" s="179">
        <f t="shared" si="33"/>
        <v>0</v>
      </c>
      <c r="BF36" s="179">
        <f t="shared" si="33"/>
        <v>0</v>
      </c>
      <c r="BG36" s="179">
        <f t="shared" si="33"/>
        <v>0</v>
      </c>
      <c r="BH36" s="179">
        <f t="shared" si="33"/>
        <v>0</v>
      </c>
      <c r="BI36" s="179">
        <f t="shared" si="33"/>
        <v>0</v>
      </c>
      <c r="BJ36" s="179">
        <f t="shared" si="33"/>
        <v>0</v>
      </c>
      <c r="BK36" s="179">
        <f t="shared" si="33"/>
        <v>0</v>
      </c>
      <c r="BL36" s="179">
        <f t="shared" si="33"/>
        <v>0</v>
      </c>
      <c r="BM36" s="179">
        <f t="shared" si="33"/>
        <v>0</v>
      </c>
      <c r="BN36" s="179">
        <f t="shared" si="33"/>
        <v>0</v>
      </c>
      <c r="BO36" s="179">
        <f t="shared" si="33"/>
        <v>0</v>
      </c>
      <c r="BP36" s="179">
        <f t="shared" si="33"/>
        <v>0</v>
      </c>
      <c r="BQ36" s="179">
        <f t="shared" si="33"/>
        <v>0</v>
      </c>
      <c r="BR36" s="179">
        <f t="shared" si="33"/>
        <v>0</v>
      </c>
      <c r="BS36" s="179">
        <f t="shared" si="33"/>
        <v>0</v>
      </c>
      <c r="BT36" s="179">
        <f t="shared" si="33"/>
        <v>0</v>
      </c>
      <c r="BU36" s="179">
        <f t="shared" si="33"/>
        <v>0</v>
      </c>
      <c r="BV36" s="179">
        <f t="shared" si="33"/>
        <v>0</v>
      </c>
      <c r="BW36" s="179">
        <f t="shared" si="33"/>
        <v>0</v>
      </c>
      <c r="BX36" s="179">
        <f t="shared" si="33"/>
        <v>0</v>
      </c>
      <c r="BY36" s="179">
        <f t="shared" si="33"/>
        <v>0</v>
      </c>
      <c r="BZ36" s="179">
        <f t="shared" si="33"/>
        <v>0</v>
      </c>
      <c r="CA36" s="179">
        <f t="shared" si="33"/>
        <v>0</v>
      </c>
      <c r="CB36" s="179">
        <f t="shared" ref="CB36:DF36" si="34">CB37</f>
        <v>0</v>
      </c>
      <c r="CC36" s="179">
        <f t="shared" si="34"/>
        <v>0</v>
      </c>
      <c r="CD36" s="179">
        <f t="shared" si="34"/>
        <v>0</v>
      </c>
      <c r="CE36" s="179">
        <f t="shared" si="34"/>
        <v>0</v>
      </c>
      <c r="CF36" s="179">
        <f t="shared" si="34"/>
        <v>0</v>
      </c>
      <c r="CG36" s="179">
        <f t="shared" si="34"/>
        <v>4</v>
      </c>
      <c r="CH36" s="179">
        <f t="shared" si="34"/>
        <v>91645.209600000002</v>
      </c>
      <c r="CI36" s="179">
        <f t="shared" si="34"/>
        <v>0</v>
      </c>
      <c r="CJ36" s="179">
        <f t="shared" si="34"/>
        <v>0</v>
      </c>
      <c r="CK36" s="179">
        <f t="shared" si="34"/>
        <v>0</v>
      </c>
      <c r="CL36" s="179">
        <f t="shared" si="34"/>
        <v>0</v>
      </c>
      <c r="CM36" s="179">
        <f t="shared" si="34"/>
        <v>0</v>
      </c>
      <c r="CN36" s="179">
        <f t="shared" si="34"/>
        <v>0</v>
      </c>
      <c r="CO36" s="179">
        <f t="shared" si="34"/>
        <v>0</v>
      </c>
      <c r="CP36" s="179">
        <f t="shared" si="34"/>
        <v>0</v>
      </c>
      <c r="CQ36" s="179">
        <f t="shared" si="34"/>
        <v>0</v>
      </c>
      <c r="CR36" s="179">
        <f t="shared" si="34"/>
        <v>0</v>
      </c>
      <c r="CS36" s="179">
        <f t="shared" si="34"/>
        <v>0</v>
      </c>
      <c r="CT36" s="179">
        <f t="shared" si="34"/>
        <v>0</v>
      </c>
      <c r="CU36" s="179">
        <f t="shared" si="34"/>
        <v>0</v>
      </c>
      <c r="CV36" s="179">
        <f t="shared" si="34"/>
        <v>0</v>
      </c>
      <c r="CW36" s="179">
        <f t="shared" si="34"/>
        <v>0</v>
      </c>
      <c r="CX36" s="179">
        <f t="shared" si="34"/>
        <v>0</v>
      </c>
      <c r="CY36" s="179">
        <f t="shared" si="34"/>
        <v>0</v>
      </c>
      <c r="CZ36" s="179">
        <f t="shared" si="34"/>
        <v>0</v>
      </c>
      <c r="DA36" s="179">
        <f t="shared" si="34"/>
        <v>0</v>
      </c>
      <c r="DB36" s="179">
        <f t="shared" si="34"/>
        <v>0</v>
      </c>
      <c r="DC36" s="179">
        <f t="shared" si="34"/>
        <v>0</v>
      </c>
      <c r="DD36" s="179">
        <f t="shared" si="34"/>
        <v>0</v>
      </c>
      <c r="DE36" s="179">
        <f t="shared" si="34"/>
        <v>4</v>
      </c>
      <c r="DF36" s="179">
        <f t="shared" si="34"/>
        <v>91645.209600000002</v>
      </c>
    </row>
    <row r="37" spans="1:110" s="73" customFormat="1" x14ac:dyDescent="0.25">
      <c r="A37" s="68"/>
      <c r="B37" s="68">
        <v>20</v>
      </c>
      <c r="C37" s="45" t="s">
        <v>163</v>
      </c>
      <c r="D37" s="62" t="s">
        <v>164</v>
      </c>
      <c r="E37" s="29">
        <v>13916</v>
      </c>
      <c r="F37" s="30">
        <v>0.98</v>
      </c>
      <c r="G37" s="31"/>
      <c r="H37" s="69">
        <v>1</v>
      </c>
      <c r="I37" s="70"/>
      <c r="J37" s="70"/>
      <c r="K37" s="34">
        <v>1.4</v>
      </c>
      <c r="L37" s="34">
        <v>1.68</v>
      </c>
      <c r="M37" s="34">
        <v>2.23</v>
      </c>
      <c r="N37" s="35">
        <v>2.57</v>
      </c>
      <c r="O37" s="46"/>
      <c r="P37" s="36">
        <f>SUM(O37*$E37*$F37*$H37*$K37*$P$10)</f>
        <v>0</v>
      </c>
      <c r="Q37" s="46"/>
      <c r="R37" s="36">
        <f>SUM(Q37*$E37*$F37*$H37*$K37*$R$10)</f>
        <v>0</v>
      </c>
      <c r="S37" s="46"/>
      <c r="T37" s="37">
        <f>SUM(S37*$E37*$F37*$H37*$K37*$T$10)</f>
        <v>0</v>
      </c>
      <c r="U37" s="46"/>
      <c r="V37" s="36">
        <f>SUM(U37*$E37*$F37*$H37*$K37*$V$10)</f>
        <v>0</v>
      </c>
      <c r="W37" s="46"/>
      <c r="X37" s="36">
        <f>SUM(W37*$E37*$F37*$H37*$K37*$X$10)</f>
        <v>0</v>
      </c>
      <c r="Y37" s="39"/>
      <c r="Z37" s="37">
        <f>SUM(Y37*$E37*$F37*$H37*$K37*$Z$10)</f>
        <v>0</v>
      </c>
      <c r="AA37" s="64">
        <v>0</v>
      </c>
      <c r="AB37" s="36">
        <v>0</v>
      </c>
      <c r="AC37" s="46">
        <v>0</v>
      </c>
      <c r="AD37" s="36">
        <v>0</v>
      </c>
      <c r="AE37" s="46">
        <v>0</v>
      </c>
      <c r="AF37" s="36">
        <v>0</v>
      </c>
      <c r="AG37" s="46">
        <v>0</v>
      </c>
      <c r="AH37" s="36">
        <v>0</v>
      </c>
      <c r="AI37" s="46">
        <v>0</v>
      </c>
      <c r="AJ37" s="36">
        <v>0</v>
      </c>
      <c r="AK37" s="46"/>
      <c r="AL37" s="36">
        <f>AK37*$E37*$F37*$H37*$L37*$AL$10</f>
        <v>0</v>
      </c>
      <c r="AM37" s="64"/>
      <c r="AN37" s="36">
        <f>SUM(AM37*$E37*$F37*$H37*$K37*$AN$10)</f>
        <v>0</v>
      </c>
      <c r="AO37" s="46"/>
      <c r="AP37" s="37">
        <f>SUM(AO37*$E37*$F37*$H37*$K37*$AP$10)</f>
        <v>0</v>
      </c>
      <c r="AQ37" s="46"/>
      <c r="AR37" s="36">
        <f>SUM(AQ37*$E37*$F37*$H37*$K37*$AR$10)</f>
        <v>0</v>
      </c>
      <c r="AS37" s="46"/>
      <c r="AT37" s="36">
        <f>SUM(AS37*$E37*$F37*$H37*$K37*$AT$10)</f>
        <v>0</v>
      </c>
      <c r="AU37" s="46"/>
      <c r="AV37" s="36">
        <f>SUM(AU37*$E37*$F37*$H37*$K37*$AV$10)</f>
        <v>0</v>
      </c>
      <c r="AW37" s="46"/>
      <c r="AX37" s="36">
        <f>SUM(AW37*$E37*$F37*$H37*$K37*$AX$10)</f>
        <v>0</v>
      </c>
      <c r="AY37" s="46"/>
      <c r="AZ37" s="36">
        <f>SUM(AY37*$E37*$F37*$H37*$K37*$AZ$10)</f>
        <v>0</v>
      </c>
      <c r="BA37" s="46"/>
      <c r="BB37" s="36">
        <f>SUM(BA37*$E37*$F37*$H37*$K37*$BB$10)</f>
        <v>0</v>
      </c>
      <c r="BC37" s="46"/>
      <c r="BD37" s="36">
        <f>SUM(BC37*$E37*$F37*$H37*$K37*$BD$10)</f>
        <v>0</v>
      </c>
      <c r="BE37" s="46"/>
      <c r="BF37" s="36">
        <f>SUM(BE37*$E37*$F37*$H37*$K37*$BF$10)</f>
        <v>0</v>
      </c>
      <c r="BG37" s="46"/>
      <c r="BH37" s="36">
        <f>SUM(BG37*$E37*$F37*$H37*$K37*$BH$10)</f>
        <v>0</v>
      </c>
      <c r="BI37" s="46"/>
      <c r="BJ37" s="36">
        <f>SUM(BI37*$E37*$F37*$H37*$K37*$BJ$10)</f>
        <v>0</v>
      </c>
      <c r="BK37" s="46"/>
      <c r="BL37" s="36">
        <f>SUM(BK37*$E37*$F37*$H37*$K37*$BL$10)</f>
        <v>0</v>
      </c>
      <c r="BM37" s="46"/>
      <c r="BN37" s="36">
        <f>BM37*$E37*$F37*$H37*$L37*$BN$10</f>
        <v>0</v>
      </c>
      <c r="BO37" s="46"/>
      <c r="BP37" s="36">
        <f>BO37*$E37*$F37*$H37*$L37*$BP$10</f>
        <v>0</v>
      </c>
      <c r="BQ37" s="46"/>
      <c r="BR37" s="37">
        <f>BQ37*$E37*$F37*$H37*$L37*$BR$10</f>
        <v>0</v>
      </c>
      <c r="BS37" s="46"/>
      <c r="BT37" s="36">
        <f>BS37*$E37*$F37*$H37*$L37*$BT$10</f>
        <v>0</v>
      </c>
      <c r="BU37" s="46"/>
      <c r="BV37" s="36">
        <f>BU37*$E37*$F37*$H37*$L37*$BV$10</f>
        <v>0</v>
      </c>
      <c r="BW37" s="47"/>
      <c r="BX37" s="36">
        <f>BW37*$E37*$F37*$H37*$L37*$BX$10</f>
        <v>0</v>
      </c>
      <c r="BY37" s="46"/>
      <c r="BZ37" s="36">
        <f>BY37*$E37*$F37*$H37*$L37*$BZ$10</f>
        <v>0</v>
      </c>
      <c r="CA37" s="47"/>
      <c r="CB37" s="41">
        <f>CA37*$E37*$F37*$H37*$L37*$CB$10</f>
        <v>0</v>
      </c>
      <c r="CC37" s="46"/>
      <c r="CD37" s="36">
        <f>CC37*$E37*$F37*$H37*$L37*$CD$10</f>
        <v>0</v>
      </c>
      <c r="CE37" s="46"/>
      <c r="CF37" s="36">
        <f>CE37*$E37*$F37*$H37*$L37*$CF$10</f>
        <v>0</v>
      </c>
      <c r="CG37" s="66">
        <v>4</v>
      </c>
      <c r="CH37" s="36">
        <f>CG37*$E37*$F37*$H37*$L37*$CH$10</f>
        <v>91645.209600000002</v>
      </c>
      <c r="CI37" s="46"/>
      <c r="CJ37" s="36">
        <f>CI37*$E37*$F37*$H37*$L37*$CJ$10</f>
        <v>0</v>
      </c>
      <c r="CK37" s="46"/>
      <c r="CL37" s="36">
        <f>CK37*$E37*$F37*$H37*$L37*$CL$10</f>
        <v>0</v>
      </c>
      <c r="CM37" s="46"/>
      <c r="CN37" s="36">
        <f>CM37*$E37*$F37*$H37*$L37*$CN$10</f>
        <v>0</v>
      </c>
      <c r="CO37" s="46"/>
      <c r="CP37" s="36">
        <f>CO37*$E37*$F37*$H37*$L37*$CP$10</f>
        <v>0</v>
      </c>
      <c r="CQ37" s="66"/>
      <c r="CR37" s="36">
        <f>CQ37*$E37*$F37*$H37*$M37*$CR$10</f>
        <v>0</v>
      </c>
      <c r="CS37" s="46"/>
      <c r="CT37" s="36">
        <f>CS37*$E37*$F37*$H37*$N37*$CT$10</f>
        <v>0</v>
      </c>
      <c r="CU37" s="37"/>
      <c r="CV37" s="36">
        <f>CU37*E37*F37*H37</f>
        <v>0</v>
      </c>
      <c r="CW37" s="37"/>
      <c r="CX37" s="36"/>
      <c r="CY37" s="36"/>
      <c r="CZ37" s="36">
        <f>SUM(CY37*$E37*$F37*$H37*$K37*$R$10)</f>
        <v>0</v>
      </c>
      <c r="DA37" s="36"/>
      <c r="DB37" s="36"/>
      <c r="DC37" s="36"/>
      <c r="DD37" s="36"/>
      <c r="DE37" s="43">
        <f>SUM(Q37+O37+AA37+S37+U37+AC37+Y37+W37+AE37+AI37+AG37+AK37+AM37+AQ37+BM37+BS37+AO37+BA37+BC37+CE37+CG37+CC37+CI37+CK37+BW37+BY37+AS37+AU37+AW37+AY37+BO37+BQ37+BU37+BE37+BG37+BI37+BK37+CA37+CM37+CO37+CQ37+CS37+CU37+CW37+DA37+DC37)</f>
        <v>4</v>
      </c>
      <c r="DF37" s="43">
        <f>SUM(R37+P37+AB37+T37+V37+AD37+Z37+X37+AF37+AJ37+AH37+AL37+AN37+AR37+BN37+BT37+AP37+BB37+BD37+CF37+CH37+CD37+CJ37+CL37+BX37+BZ37+AT37+AV37+AX37+AZ37+BP37+BR37+BV37+BF37+BH37+BJ37+BL37+CB37+CN37+CP37+CR37+CT37+CV37+CX37+DB37+DD37)</f>
        <v>91645.209600000002</v>
      </c>
    </row>
    <row r="38" spans="1:110" s="79" customFormat="1" ht="15" x14ac:dyDescent="0.25">
      <c r="A38" s="180">
        <v>8</v>
      </c>
      <c r="B38" s="180"/>
      <c r="C38" s="160" t="s">
        <v>165</v>
      </c>
      <c r="D38" s="165" t="s">
        <v>166</v>
      </c>
      <c r="E38" s="170">
        <v>13916</v>
      </c>
      <c r="F38" s="178"/>
      <c r="G38" s="172"/>
      <c r="H38" s="163"/>
      <c r="I38" s="139"/>
      <c r="J38" s="139"/>
      <c r="K38" s="181"/>
      <c r="L38" s="181"/>
      <c r="M38" s="181"/>
      <c r="N38" s="174">
        <v>2.57</v>
      </c>
      <c r="O38" s="179">
        <f>SUM(O39:O41)</f>
        <v>0</v>
      </c>
      <c r="P38" s="179">
        <f t="shared" ref="P38:CA38" si="35">SUM(P39:P41)</f>
        <v>0</v>
      </c>
      <c r="Q38" s="179">
        <f t="shared" si="35"/>
        <v>0</v>
      </c>
      <c r="R38" s="179">
        <f t="shared" si="35"/>
        <v>0</v>
      </c>
      <c r="S38" s="179">
        <f t="shared" si="35"/>
        <v>169</v>
      </c>
      <c r="T38" s="179">
        <f t="shared" si="35"/>
        <v>43815722.776000001</v>
      </c>
      <c r="U38" s="179">
        <f t="shared" si="35"/>
        <v>0</v>
      </c>
      <c r="V38" s="179">
        <f t="shared" si="35"/>
        <v>0</v>
      </c>
      <c r="W38" s="179">
        <f t="shared" si="35"/>
        <v>0</v>
      </c>
      <c r="X38" s="179">
        <f t="shared" si="35"/>
        <v>0</v>
      </c>
      <c r="Y38" s="179">
        <f t="shared" si="35"/>
        <v>0</v>
      </c>
      <c r="Z38" s="179">
        <f t="shared" si="35"/>
        <v>0</v>
      </c>
      <c r="AA38" s="179">
        <f t="shared" si="35"/>
        <v>0</v>
      </c>
      <c r="AB38" s="179">
        <f t="shared" si="35"/>
        <v>0</v>
      </c>
      <c r="AC38" s="179">
        <f t="shared" si="35"/>
        <v>0</v>
      </c>
      <c r="AD38" s="179">
        <f t="shared" si="35"/>
        <v>0</v>
      </c>
      <c r="AE38" s="179">
        <f t="shared" si="35"/>
        <v>0</v>
      </c>
      <c r="AF38" s="179">
        <f t="shared" si="35"/>
        <v>0</v>
      </c>
      <c r="AG38" s="179">
        <f t="shared" si="35"/>
        <v>0</v>
      </c>
      <c r="AH38" s="179">
        <f t="shared" si="35"/>
        <v>0</v>
      </c>
      <c r="AI38" s="179">
        <f t="shared" si="35"/>
        <v>0</v>
      </c>
      <c r="AJ38" s="179">
        <f t="shared" si="35"/>
        <v>0</v>
      </c>
      <c r="AK38" s="179">
        <f t="shared" si="35"/>
        <v>0</v>
      </c>
      <c r="AL38" s="179">
        <f t="shared" si="35"/>
        <v>0</v>
      </c>
      <c r="AM38" s="179">
        <f t="shared" si="35"/>
        <v>0</v>
      </c>
      <c r="AN38" s="179">
        <f t="shared" si="35"/>
        <v>0</v>
      </c>
      <c r="AO38" s="179">
        <f t="shared" si="35"/>
        <v>0</v>
      </c>
      <c r="AP38" s="179">
        <f t="shared" si="35"/>
        <v>0</v>
      </c>
      <c r="AQ38" s="179">
        <f t="shared" si="35"/>
        <v>0</v>
      </c>
      <c r="AR38" s="179">
        <f t="shared" si="35"/>
        <v>0</v>
      </c>
      <c r="AS38" s="179">
        <f t="shared" si="35"/>
        <v>0</v>
      </c>
      <c r="AT38" s="179">
        <f t="shared" si="35"/>
        <v>0</v>
      </c>
      <c r="AU38" s="179">
        <f t="shared" si="35"/>
        <v>0</v>
      </c>
      <c r="AV38" s="179">
        <f t="shared" si="35"/>
        <v>0</v>
      </c>
      <c r="AW38" s="179">
        <f t="shared" si="35"/>
        <v>0</v>
      </c>
      <c r="AX38" s="179">
        <f t="shared" si="35"/>
        <v>0</v>
      </c>
      <c r="AY38" s="179">
        <f t="shared" si="35"/>
        <v>0</v>
      </c>
      <c r="AZ38" s="179">
        <f t="shared" si="35"/>
        <v>0</v>
      </c>
      <c r="BA38" s="179">
        <f t="shared" si="35"/>
        <v>0</v>
      </c>
      <c r="BB38" s="179">
        <f t="shared" si="35"/>
        <v>0</v>
      </c>
      <c r="BC38" s="179">
        <f t="shared" si="35"/>
        <v>0</v>
      </c>
      <c r="BD38" s="179">
        <f t="shared" si="35"/>
        <v>0</v>
      </c>
      <c r="BE38" s="179">
        <f t="shared" si="35"/>
        <v>0</v>
      </c>
      <c r="BF38" s="179">
        <f t="shared" si="35"/>
        <v>0</v>
      </c>
      <c r="BG38" s="179">
        <f t="shared" si="35"/>
        <v>0</v>
      </c>
      <c r="BH38" s="179">
        <f t="shared" si="35"/>
        <v>0</v>
      </c>
      <c r="BI38" s="179">
        <f t="shared" si="35"/>
        <v>0</v>
      </c>
      <c r="BJ38" s="179">
        <f t="shared" si="35"/>
        <v>0</v>
      </c>
      <c r="BK38" s="179">
        <f t="shared" si="35"/>
        <v>0</v>
      </c>
      <c r="BL38" s="179">
        <f t="shared" si="35"/>
        <v>0</v>
      </c>
      <c r="BM38" s="179">
        <f t="shared" si="35"/>
        <v>0</v>
      </c>
      <c r="BN38" s="179">
        <f t="shared" si="35"/>
        <v>0</v>
      </c>
      <c r="BO38" s="179">
        <f t="shared" si="35"/>
        <v>0</v>
      </c>
      <c r="BP38" s="179">
        <f t="shared" si="35"/>
        <v>0</v>
      </c>
      <c r="BQ38" s="179">
        <f t="shared" si="35"/>
        <v>0</v>
      </c>
      <c r="BR38" s="179">
        <f t="shared" si="35"/>
        <v>0</v>
      </c>
      <c r="BS38" s="179">
        <f t="shared" si="35"/>
        <v>0</v>
      </c>
      <c r="BT38" s="179">
        <f t="shared" si="35"/>
        <v>0</v>
      </c>
      <c r="BU38" s="179">
        <f t="shared" si="35"/>
        <v>0</v>
      </c>
      <c r="BV38" s="179">
        <f t="shared" si="35"/>
        <v>0</v>
      </c>
      <c r="BW38" s="179">
        <f t="shared" si="35"/>
        <v>0</v>
      </c>
      <c r="BX38" s="179">
        <f t="shared" si="35"/>
        <v>0</v>
      </c>
      <c r="BY38" s="179">
        <f t="shared" si="35"/>
        <v>0</v>
      </c>
      <c r="BZ38" s="179">
        <f t="shared" si="35"/>
        <v>0</v>
      </c>
      <c r="CA38" s="179">
        <f t="shared" si="35"/>
        <v>0</v>
      </c>
      <c r="CB38" s="179">
        <f t="shared" ref="CB38:DF38" si="36">SUM(CB39:CB41)</f>
        <v>0</v>
      </c>
      <c r="CC38" s="179">
        <f t="shared" si="36"/>
        <v>0</v>
      </c>
      <c r="CD38" s="179">
        <f t="shared" si="36"/>
        <v>0</v>
      </c>
      <c r="CE38" s="179">
        <f t="shared" si="36"/>
        <v>0</v>
      </c>
      <c r="CF38" s="179">
        <f t="shared" si="36"/>
        <v>0</v>
      </c>
      <c r="CG38" s="179">
        <f t="shared" si="36"/>
        <v>0</v>
      </c>
      <c r="CH38" s="179">
        <f t="shared" si="36"/>
        <v>0</v>
      </c>
      <c r="CI38" s="179">
        <f t="shared" si="36"/>
        <v>0</v>
      </c>
      <c r="CJ38" s="179">
        <f t="shared" si="36"/>
        <v>0</v>
      </c>
      <c r="CK38" s="179">
        <f t="shared" si="36"/>
        <v>0</v>
      </c>
      <c r="CL38" s="179">
        <f t="shared" si="36"/>
        <v>0</v>
      </c>
      <c r="CM38" s="179">
        <f t="shared" si="36"/>
        <v>0</v>
      </c>
      <c r="CN38" s="179">
        <f t="shared" si="36"/>
        <v>0</v>
      </c>
      <c r="CO38" s="179">
        <f t="shared" si="36"/>
        <v>0</v>
      </c>
      <c r="CP38" s="179">
        <f t="shared" si="36"/>
        <v>0</v>
      </c>
      <c r="CQ38" s="179">
        <f t="shared" si="36"/>
        <v>0</v>
      </c>
      <c r="CR38" s="179">
        <f t="shared" si="36"/>
        <v>0</v>
      </c>
      <c r="CS38" s="179">
        <f t="shared" si="36"/>
        <v>0</v>
      </c>
      <c r="CT38" s="179">
        <f t="shared" si="36"/>
        <v>0</v>
      </c>
      <c r="CU38" s="179">
        <f t="shared" si="36"/>
        <v>0</v>
      </c>
      <c r="CV38" s="179">
        <f t="shared" si="36"/>
        <v>0</v>
      </c>
      <c r="CW38" s="179">
        <f t="shared" si="36"/>
        <v>0</v>
      </c>
      <c r="CX38" s="179">
        <f t="shared" si="36"/>
        <v>0</v>
      </c>
      <c r="CY38" s="179">
        <f t="shared" si="36"/>
        <v>0</v>
      </c>
      <c r="CZ38" s="179">
        <f t="shared" si="36"/>
        <v>0</v>
      </c>
      <c r="DA38" s="179">
        <f t="shared" si="36"/>
        <v>0</v>
      </c>
      <c r="DB38" s="179">
        <f t="shared" si="36"/>
        <v>0</v>
      </c>
      <c r="DC38" s="179">
        <f t="shared" si="36"/>
        <v>0</v>
      </c>
      <c r="DD38" s="179">
        <f t="shared" si="36"/>
        <v>0</v>
      </c>
      <c r="DE38" s="179">
        <f t="shared" si="36"/>
        <v>169</v>
      </c>
      <c r="DF38" s="179">
        <f t="shared" si="36"/>
        <v>43815722.776000001</v>
      </c>
    </row>
    <row r="39" spans="1:110" ht="45" x14ac:dyDescent="0.25">
      <c r="A39" s="14"/>
      <c r="B39" s="14">
        <v>21</v>
      </c>
      <c r="C39" s="45" t="s">
        <v>167</v>
      </c>
      <c r="D39" s="62" t="s">
        <v>168</v>
      </c>
      <c r="E39" s="29">
        <v>13916</v>
      </c>
      <c r="F39" s="30">
        <v>7.95</v>
      </c>
      <c r="G39" s="31"/>
      <c r="H39" s="32">
        <v>1</v>
      </c>
      <c r="I39" s="33"/>
      <c r="J39" s="33"/>
      <c r="K39" s="34">
        <v>1.4</v>
      </c>
      <c r="L39" s="34">
        <v>1.68</v>
      </c>
      <c r="M39" s="34">
        <v>2.23</v>
      </c>
      <c r="N39" s="35">
        <v>2.57</v>
      </c>
      <c r="O39" s="46"/>
      <c r="P39" s="36">
        <f>SUM(O39*$E39*$F39*$H39*$K39*$P$10)</f>
        <v>0</v>
      </c>
      <c r="Q39" s="46"/>
      <c r="R39" s="36">
        <f>SUM(Q39*$E39*$F39*$H39*$K39*$R$10)</f>
        <v>0</v>
      </c>
      <c r="S39" s="66">
        <v>5</v>
      </c>
      <c r="T39" s="37">
        <f>SUM(S39*$E39*$F39*$H39*$K39*$T$10)</f>
        <v>774425.39999999991</v>
      </c>
      <c r="U39" s="46"/>
      <c r="V39" s="36">
        <f>SUM(U39*$E39*$F39*$H39*$K39*$V$10)</f>
        <v>0</v>
      </c>
      <c r="W39" s="46"/>
      <c r="X39" s="36">
        <f>SUM(W39*$E39*$F39*$H39*$K39*$X$10)</f>
        <v>0</v>
      </c>
      <c r="Y39" s="39"/>
      <c r="Z39" s="37">
        <f>SUM(Y39*$E39*$F39*$H39*$K39*$Z$10)</f>
        <v>0</v>
      </c>
      <c r="AA39" s="64">
        <v>0</v>
      </c>
      <c r="AB39" s="36">
        <v>0</v>
      </c>
      <c r="AC39" s="46">
        <v>0</v>
      </c>
      <c r="AD39" s="36">
        <v>0</v>
      </c>
      <c r="AE39" s="46">
        <v>0</v>
      </c>
      <c r="AF39" s="36">
        <v>0</v>
      </c>
      <c r="AG39" s="46">
        <v>0</v>
      </c>
      <c r="AH39" s="36">
        <v>0</v>
      </c>
      <c r="AI39" s="46">
        <v>0</v>
      </c>
      <c r="AJ39" s="36">
        <v>0</v>
      </c>
      <c r="AK39" s="46"/>
      <c r="AL39" s="36">
        <f>AK39*$E39*$F39*$H39*$L39*$AL$10</f>
        <v>0</v>
      </c>
      <c r="AM39" s="64"/>
      <c r="AN39" s="36">
        <f>SUM(AM39*$E39*$F39*$H39*$K39*$AN$10)</f>
        <v>0</v>
      </c>
      <c r="AO39" s="46"/>
      <c r="AP39" s="37">
        <f>SUM(AO39*$E39*$F39*$H39*$K39*$AP$10)</f>
        <v>0</v>
      </c>
      <c r="AQ39" s="46"/>
      <c r="AR39" s="36">
        <f>SUM(AQ39*$E39*$F39*$H39*$K39*$AR$10)</f>
        <v>0</v>
      </c>
      <c r="AS39" s="46"/>
      <c r="AT39" s="36">
        <f>SUM(AS39*$E39*$F39*$H39*$K39*$AT$10)</f>
        <v>0</v>
      </c>
      <c r="AU39" s="46"/>
      <c r="AV39" s="36">
        <f>SUM(AU39*$E39*$F39*$H39*$K39*$AV$10)</f>
        <v>0</v>
      </c>
      <c r="AW39" s="46"/>
      <c r="AX39" s="36">
        <f>SUM(AW39*$E39*$F39*$H39*$K39*$AX$10)</f>
        <v>0</v>
      </c>
      <c r="AY39" s="46"/>
      <c r="AZ39" s="36">
        <f>SUM(AY39*$E39*$F39*$H39*$K39*$AZ$10)</f>
        <v>0</v>
      </c>
      <c r="BA39" s="46"/>
      <c r="BB39" s="36">
        <f>SUM(BA39*$E39*$F39*$H39*$K39*$BB$10)</f>
        <v>0</v>
      </c>
      <c r="BC39" s="46"/>
      <c r="BD39" s="36">
        <f>SUM(BC39*$E39*$F39*$H39*$K39*$BD$10)</f>
        <v>0</v>
      </c>
      <c r="BE39" s="46"/>
      <c r="BF39" s="36">
        <f>SUM(BE39*$E39*$F39*$H39*$K39*$BF$10)</f>
        <v>0</v>
      </c>
      <c r="BG39" s="46"/>
      <c r="BH39" s="36">
        <f>SUM(BG39*$E39*$F39*$H39*$K39*$BH$10)</f>
        <v>0</v>
      </c>
      <c r="BI39" s="46"/>
      <c r="BJ39" s="36">
        <f>SUM(BI39*$E39*$F39*$H39*$K39*$BJ$10)</f>
        <v>0</v>
      </c>
      <c r="BK39" s="46"/>
      <c r="BL39" s="36">
        <f>SUM(BK39*$E39*$F39*$H39*$K39*$BL$10)</f>
        <v>0</v>
      </c>
      <c r="BM39" s="46"/>
      <c r="BN39" s="36">
        <f>BM39*$E39*$F39*$H39*$L39*$BN$10</f>
        <v>0</v>
      </c>
      <c r="BO39" s="46"/>
      <c r="BP39" s="36">
        <f>BO39*$E39*$F39*$H39*$L39*$BP$10</f>
        <v>0</v>
      </c>
      <c r="BQ39" s="46"/>
      <c r="BR39" s="37">
        <f>BQ39*$E39*$F39*$H39*$L39*$BR$10</f>
        <v>0</v>
      </c>
      <c r="BS39" s="46"/>
      <c r="BT39" s="36">
        <f>BS39*$E39*$F39*$H39*$L39*$BT$10</f>
        <v>0</v>
      </c>
      <c r="BU39" s="46"/>
      <c r="BV39" s="36">
        <f>BU39*$E39*$F39*$H39*$L39*$BV$10</f>
        <v>0</v>
      </c>
      <c r="BW39" s="47"/>
      <c r="BX39" s="36">
        <f>BW39*$E39*$F39*$H39*$L39*$BX$10</f>
        <v>0</v>
      </c>
      <c r="BY39" s="46"/>
      <c r="BZ39" s="36">
        <f>BY39*$E39*$F39*$H39*$L39*$BZ$10</f>
        <v>0</v>
      </c>
      <c r="CA39" s="47"/>
      <c r="CB39" s="41">
        <f>CA39*$E39*$F39*$H39*$L39*$CB$10</f>
        <v>0</v>
      </c>
      <c r="CC39" s="46"/>
      <c r="CD39" s="36">
        <f>CC39*$E39*$F39*$H39*$L39*$CD$10</f>
        <v>0</v>
      </c>
      <c r="CE39" s="46"/>
      <c r="CF39" s="36">
        <f>CE39*$E39*$F39*$H39*$L39*$CF$10</f>
        <v>0</v>
      </c>
      <c r="CG39" s="66"/>
      <c r="CH39" s="36">
        <f>CG39*$E39*$F39*$H39*$L39*$CH$10</f>
        <v>0</v>
      </c>
      <c r="CI39" s="46"/>
      <c r="CJ39" s="36">
        <f>CI39*$E39*$F39*$H39*$L39*$CJ$10</f>
        <v>0</v>
      </c>
      <c r="CK39" s="46"/>
      <c r="CL39" s="36">
        <f>CK39*$E39*$F39*$H39*$L39*$CL$10</f>
        <v>0</v>
      </c>
      <c r="CM39" s="46"/>
      <c r="CN39" s="36">
        <f>CM39*$E39*$F39*$H39*$L39*$CN$10</f>
        <v>0</v>
      </c>
      <c r="CO39" s="46"/>
      <c r="CP39" s="36">
        <f>CO39*$E39*$F39*$H39*$L39*$CP$10</f>
        <v>0</v>
      </c>
      <c r="CQ39" s="66"/>
      <c r="CR39" s="36">
        <f>CQ39*$E39*$F39*$H39*$M39*$CR$10</f>
        <v>0</v>
      </c>
      <c r="CS39" s="46"/>
      <c r="CT39" s="36">
        <f>CS39*$E39*$F39*$H39*$N39*$CT$10</f>
        <v>0</v>
      </c>
      <c r="CU39" s="37"/>
      <c r="CV39" s="36">
        <f>CU39*E39*F39*H39</f>
        <v>0</v>
      </c>
      <c r="CW39" s="37"/>
      <c r="CX39" s="36"/>
      <c r="CY39" s="36"/>
      <c r="CZ39" s="36">
        <f>SUM(CY39*$E39*$F39*$H39*$K39*$R$10)</f>
        <v>0</v>
      </c>
      <c r="DA39" s="36"/>
      <c r="DB39" s="36"/>
      <c r="DC39" s="36"/>
      <c r="DD39" s="36"/>
      <c r="DE39" s="43">
        <f t="shared" ref="DE39:DF41" si="37">SUM(Q39+O39+AA39+S39+U39+AC39+Y39+W39+AE39+AI39+AG39+AK39+AM39+AQ39+BM39+BS39+AO39+BA39+BC39+CE39+CG39+CC39+CI39+CK39+BW39+BY39+AS39+AU39+AW39+AY39+BO39+BQ39+BU39+BE39+BG39+BI39+BK39+CA39+CM39+CO39+CQ39+CS39+CU39+CW39+DA39+DC39)</f>
        <v>5</v>
      </c>
      <c r="DF39" s="43">
        <f t="shared" si="37"/>
        <v>774425.39999999991</v>
      </c>
    </row>
    <row r="40" spans="1:110" ht="30" x14ac:dyDescent="0.25">
      <c r="A40" s="14"/>
      <c r="B40" s="14">
        <v>22</v>
      </c>
      <c r="C40" s="45" t="s">
        <v>169</v>
      </c>
      <c r="D40" s="28" t="s">
        <v>170</v>
      </c>
      <c r="E40" s="29">
        <v>13916</v>
      </c>
      <c r="F40" s="69">
        <v>14.23</v>
      </c>
      <c r="G40" s="31"/>
      <c r="H40" s="32">
        <v>1</v>
      </c>
      <c r="I40" s="33"/>
      <c r="J40" s="33"/>
      <c r="K40" s="74">
        <v>1.4</v>
      </c>
      <c r="L40" s="74">
        <v>1.68</v>
      </c>
      <c r="M40" s="74">
        <v>2.23</v>
      </c>
      <c r="N40" s="75">
        <v>2.57</v>
      </c>
      <c r="O40" s="46">
        <v>0</v>
      </c>
      <c r="P40" s="76"/>
      <c r="Q40" s="39">
        <v>0</v>
      </c>
      <c r="R40" s="76"/>
      <c r="S40" s="37">
        <v>132</v>
      </c>
      <c r="T40" s="37">
        <f>SUM(S40*$E40*$F40*$H40*$K40*$T$10)</f>
        <v>36594960.864</v>
      </c>
      <c r="U40" s="39">
        <v>0</v>
      </c>
      <c r="V40" s="36">
        <f>SUM(U40*$E40*$F40*$H40*$K40*$V$10)</f>
        <v>0</v>
      </c>
      <c r="W40" s="39">
        <v>0</v>
      </c>
      <c r="X40" s="76"/>
      <c r="Y40" s="39"/>
      <c r="Z40" s="66"/>
      <c r="AA40" s="64">
        <v>0</v>
      </c>
      <c r="AB40" s="76">
        <v>0</v>
      </c>
      <c r="AC40" s="39">
        <v>0</v>
      </c>
      <c r="AD40" s="76">
        <v>0</v>
      </c>
      <c r="AE40" s="39">
        <v>0</v>
      </c>
      <c r="AF40" s="76">
        <v>0</v>
      </c>
      <c r="AG40" s="39">
        <v>0</v>
      </c>
      <c r="AH40" s="36">
        <f>AG40*E40*F40*H40*K40</f>
        <v>0</v>
      </c>
      <c r="AI40" s="39"/>
      <c r="AJ40" s="36"/>
      <c r="AK40" s="39">
        <v>0</v>
      </c>
      <c r="AL40" s="76"/>
      <c r="AM40" s="64"/>
      <c r="AN40" s="76"/>
      <c r="AO40" s="39"/>
      <c r="AP40" s="66"/>
      <c r="AQ40" s="39">
        <v>0</v>
      </c>
      <c r="AR40" s="76"/>
      <c r="AS40" s="39">
        <v>0</v>
      </c>
      <c r="AT40" s="76"/>
      <c r="AU40" s="39"/>
      <c r="AV40" s="76"/>
      <c r="AW40" s="39"/>
      <c r="AX40" s="76"/>
      <c r="AY40" s="39"/>
      <c r="AZ40" s="76"/>
      <c r="BA40" s="46"/>
      <c r="BB40" s="76"/>
      <c r="BC40" s="39">
        <v>0</v>
      </c>
      <c r="BD40" s="76"/>
      <c r="BE40" s="39">
        <v>0</v>
      </c>
      <c r="BF40" s="76"/>
      <c r="BG40" s="39">
        <v>0</v>
      </c>
      <c r="BH40" s="76"/>
      <c r="BI40" s="46"/>
      <c r="BJ40" s="76"/>
      <c r="BK40" s="39"/>
      <c r="BL40" s="76"/>
      <c r="BM40" s="46"/>
      <c r="BN40" s="76"/>
      <c r="BO40" s="39">
        <v>0</v>
      </c>
      <c r="BP40" s="76"/>
      <c r="BQ40" s="39">
        <v>0</v>
      </c>
      <c r="BR40" s="66"/>
      <c r="BS40" s="39">
        <v>0</v>
      </c>
      <c r="BT40" s="76"/>
      <c r="BU40" s="39">
        <v>0</v>
      </c>
      <c r="BV40" s="76"/>
      <c r="BW40" s="44">
        <v>0</v>
      </c>
      <c r="BX40" s="76"/>
      <c r="BY40" s="39">
        <v>0</v>
      </c>
      <c r="BZ40" s="76"/>
      <c r="CA40" s="44"/>
      <c r="CB40" s="78"/>
      <c r="CC40" s="39">
        <v>0</v>
      </c>
      <c r="CD40" s="76"/>
      <c r="CE40" s="39">
        <v>0</v>
      </c>
      <c r="CF40" s="76"/>
      <c r="CG40" s="37">
        <v>0</v>
      </c>
      <c r="CH40" s="76"/>
      <c r="CI40" s="39">
        <v>0</v>
      </c>
      <c r="CJ40" s="76"/>
      <c r="CK40" s="39"/>
      <c r="CL40" s="76"/>
      <c r="CM40" s="39"/>
      <c r="CN40" s="76"/>
      <c r="CO40" s="39">
        <v>0</v>
      </c>
      <c r="CP40" s="76"/>
      <c r="CQ40" s="37">
        <v>0</v>
      </c>
      <c r="CR40" s="76"/>
      <c r="CS40" s="39">
        <v>0</v>
      </c>
      <c r="CT40" s="76"/>
      <c r="CU40" s="37"/>
      <c r="CV40" s="76"/>
      <c r="CW40" s="37"/>
      <c r="CX40" s="76"/>
      <c r="CY40" s="76"/>
      <c r="CZ40" s="76"/>
      <c r="DA40" s="76"/>
      <c r="DB40" s="76"/>
      <c r="DC40" s="76"/>
      <c r="DD40" s="76"/>
      <c r="DE40" s="43">
        <f t="shared" si="37"/>
        <v>132</v>
      </c>
      <c r="DF40" s="43">
        <f t="shared" si="37"/>
        <v>36594960.864</v>
      </c>
    </row>
    <row r="41" spans="1:110" ht="45" x14ac:dyDescent="0.25">
      <c r="A41" s="14"/>
      <c r="B41" s="14">
        <v>23</v>
      </c>
      <c r="C41" s="45" t="s">
        <v>171</v>
      </c>
      <c r="D41" s="28" t="s">
        <v>172</v>
      </c>
      <c r="E41" s="29">
        <v>13916</v>
      </c>
      <c r="F41" s="69">
        <v>10.34</v>
      </c>
      <c r="G41" s="31"/>
      <c r="H41" s="32">
        <v>1</v>
      </c>
      <c r="I41" s="33"/>
      <c r="J41" s="33"/>
      <c r="K41" s="74">
        <v>1.4</v>
      </c>
      <c r="L41" s="74">
        <v>1.68</v>
      </c>
      <c r="M41" s="74">
        <v>2.23</v>
      </c>
      <c r="N41" s="75">
        <v>2.57</v>
      </c>
      <c r="O41" s="46"/>
      <c r="P41" s="76"/>
      <c r="Q41" s="46"/>
      <c r="R41" s="76"/>
      <c r="S41" s="66">
        <v>32</v>
      </c>
      <c r="T41" s="37">
        <f>SUM(S41*$E41*$F41*$H41*$K41*$T$10)</f>
        <v>6446336.5120000001</v>
      </c>
      <c r="U41" s="46"/>
      <c r="V41" s="36">
        <f>SUM(U41*$E41*$F41*$H41*$K41*$V$10)</f>
        <v>0</v>
      </c>
      <c r="W41" s="46"/>
      <c r="X41" s="76"/>
      <c r="Y41" s="39"/>
      <c r="Z41" s="66"/>
      <c r="AA41" s="64">
        <v>0</v>
      </c>
      <c r="AB41" s="76">
        <v>0</v>
      </c>
      <c r="AC41" s="46">
        <v>0</v>
      </c>
      <c r="AD41" s="76">
        <v>0</v>
      </c>
      <c r="AE41" s="46">
        <v>0</v>
      </c>
      <c r="AF41" s="76">
        <v>0</v>
      </c>
      <c r="AG41" s="46">
        <v>0</v>
      </c>
      <c r="AH41" s="36">
        <f>AG41*E41*F41*H41*K41</f>
        <v>0</v>
      </c>
      <c r="AI41" s="46">
        <v>0</v>
      </c>
      <c r="AJ41" s="76">
        <v>0</v>
      </c>
      <c r="AK41" s="46"/>
      <c r="AL41" s="76"/>
      <c r="AM41" s="64"/>
      <c r="AN41" s="76"/>
      <c r="AO41" s="46"/>
      <c r="AP41" s="66"/>
      <c r="AQ41" s="46"/>
      <c r="AR41" s="76"/>
      <c r="AS41" s="46"/>
      <c r="AT41" s="76"/>
      <c r="AU41" s="46"/>
      <c r="AV41" s="76"/>
      <c r="AW41" s="46"/>
      <c r="AX41" s="76"/>
      <c r="AY41" s="46"/>
      <c r="AZ41" s="76"/>
      <c r="BA41" s="46"/>
      <c r="BB41" s="76"/>
      <c r="BC41" s="46"/>
      <c r="BD41" s="76"/>
      <c r="BE41" s="46"/>
      <c r="BF41" s="76"/>
      <c r="BG41" s="46"/>
      <c r="BH41" s="76"/>
      <c r="BI41" s="46"/>
      <c r="BJ41" s="76"/>
      <c r="BK41" s="46"/>
      <c r="BL41" s="76"/>
      <c r="BM41" s="46"/>
      <c r="BN41" s="76"/>
      <c r="BO41" s="46"/>
      <c r="BP41" s="76"/>
      <c r="BQ41" s="46"/>
      <c r="BR41" s="66"/>
      <c r="BS41" s="46"/>
      <c r="BT41" s="76"/>
      <c r="BU41" s="46"/>
      <c r="BV41" s="76"/>
      <c r="BW41" s="47"/>
      <c r="BX41" s="76"/>
      <c r="BY41" s="46"/>
      <c r="BZ41" s="76"/>
      <c r="CA41" s="47"/>
      <c r="CB41" s="78"/>
      <c r="CC41" s="46"/>
      <c r="CD41" s="76"/>
      <c r="CE41" s="46"/>
      <c r="CF41" s="76"/>
      <c r="CG41" s="66"/>
      <c r="CH41" s="76"/>
      <c r="CI41" s="46"/>
      <c r="CJ41" s="76"/>
      <c r="CK41" s="46"/>
      <c r="CL41" s="76"/>
      <c r="CM41" s="46"/>
      <c r="CN41" s="76"/>
      <c r="CO41" s="46"/>
      <c r="CP41" s="76"/>
      <c r="CQ41" s="46"/>
      <c r="CR41" s="76"/>
      <c r="CS41" s="46"/>
      <c r="CT41" s="76"/>
      <c r="CU41" s="37"/>
      <c r="CV41" s="76"/>
      <c r="CW41" s="37"/>
      <c r="CX41" s="76"/>
      <c r="CY41" s="76"/>
      <c r="CZ41" s="76"/>
      <c r="DA41" s="76"/>
      <c r="DB41" s="76"/>
      <c r="DC41" s="76"/>
      <c r="DD41" s="76"/>
      <c r="DE41" s="43">
        <f t="shared" si="37"/>
        <v>32</v>
      </c>
      <c r="DF41" s="43">
        <f t="shared" si="37"/>
        <v>6446336.5120000001</v>
      </c>
    </row>
    <row r="42" spans="1:110" s="79" customFormat="1" ht="15" x14ac:dyDescent="0.25">
      <c r="A42" s="180">
        <v>9</v>
      </c>
      <c r="B42" s="180"/>
      <c r="C42" s="160" t="s">
        <v>173</v>
      </c>
      <c r="D42" s="165" t="s">
        <v>174</v>
      </c>
      <c r="E42" s="170">
        <v>13916</v>
      </c>
      <c r="F42" s="178"/>
      <c r="G42" s="172"/>
      <c r="H42" s="163"/>
      <c r="I42" s="139"/>
      <c r="J42" s="139"/>
      <c r="K42" s="181"/>
      <c r="L42" s="181"/>
      <c r="M42" s="181"/>
      <c r="N42" s="174">
        <v>2.57</v>
      </c>
      <c r="O42" s="179">
        <f t="shared" ref="O42:AT42" si="38">SUM(O43:O44)</f>
        <v>0</v>
      </c>
      <c r="P42" s="179">
        <f t="shared" si="38"/>
        <v>0</v>
      </c>
      <c r="Q42" s="179">
        <f t="shared" si="38"/>
        <v>0</v>
      </c>
      <c r="R42" s="179">
        <f t="shared" si="38"/>
        <v>0</v>
      </c>
      <c r="S42" s="179">
        <f t="shared" si="38"/>
        <v>0</v>
      </c>
      <c r="T42" s="179">
        <f t="shared" si="38"/>
        <v>0</v>
      </c>
      <c r="U42" s="179">
        <f t="shared" si="38"/>
        <v>0</v>
      </c>
      <c r="V42" s="179">
        <f t="shared" si="38"/>
        <v>0</v>
      </c>
      <c r="W42" s="179">
        <f t="shared" si="38"/>
        <v>0</v>
      </c>
      <c r="X42" s="179">
        <f t="shared" si="38"/>
        <v>0</v>
      </c>
      <c r="Y42" s="179">
        <f t="shared" si="38"/>
        <v>0</v>
      </c>
      <c r="Z42" s="179">
        <f t="shared" si="38"/>
        <v>0</v>
      </c>
      <c r="AA42" s="179">
        <f t="shared" si="38"/>
        <v>0</v>
      </c>
      <c r="AB42" s="179">
        <f t="shared" si="38"/>
        <v>0</v>
      </c>
      <c r="AC42" s="179">
        <f t="shared" si="38"/>
        <v>0</v>
      </c>
      <c r="AD42" s="179">
        <f t="shared" si="38"/>
        <v>0</v>
      </c>
      <c r="AE42" s="179">
        <f t="shared" si="38"/>
        <v>0</v>
      </c>
      <c r="AF42" s="179">
        <f t="shared" si="38"/>
        <v>0</v>
      </c>
      <c r="AG42" s="179">
        <f t="shared" si="38"/>
        <v>0</v>
      </c>
      <c r="AH42" s="179">
        <f t="shared" si="38"/>
        <v>0</v>
      </c>
      <c r="AI42" s="179">
        <f t="shared" si="38"/>
        <v>0</v>
      </c>
      <c r="AJ42" s="179">
        <f t="shared" si="38"/>
        <v>0</v>
      </c>
      <c r="AK42" s="179">
        <f t="shared" si="38"/>
        <v>0</v>
      </c>
      <c r="AL42" s="179">
        <f t="shared" si="38"/>
        <v>0</v>
      </c>
      <c r="AM42" s="179">
        <f t="shared" si="38"/>
        <v>0</v>
      </c>
      <c r="AN42" s="179">
        <f t="shared" si="38"/>
        <v>0</v>
      </c>
      <c r="AO42" s="179">
        <f t="shared" si="38"/>
        <v>0</v>
      </c>
      <c r="AP42" s="179">
        <f t="shared" si="38"/>
        <v>0</v>
      </c>
      <c r="AQ42" s="179">
        <f t="shared" si="38"/>
        <v>0</v>
      </c>
      <c r="AR42" s="179">
        <f t="shared" si="38"/>
        <v>0</v>
      </c>
      <c r="AS42" s="179">
        <f t="shared" si="38"/>
        <v>0</v>
      </c>
      <c r="AT42" s="179">
        <f t="shared" si="38"/>
        <v>0</v>
      </c>
      <c r="AU42" s="179">
        <f t="shared" ref="AU42:DF42" si="39">SUM(AU43:AU44)</f>
        <v>0</v>
      </c>
      <c r="AV42" s="179">
        <f t="shared" si="39"/>
        <v>0</v>
      </c>
      <c r="AW42" s="179">
        <f t="shared" si="39"/>
        <v>0</v>
      </c>
      <c r="AX42" s="179">
        <f t="shared" si="39"/>
        <v>0</v>
      </c>
      <c r="AY42" s="179">
        <f t="shared" si="39"/>
        <v>0</v>
      </c>
      <c r="AZ42" s="179">
        <f t="shared" si="39"/>
        <v>0</v>
      </c>
      <c r="BA42" s="179">
        <f t="shared" si="39"/>
        <v>0</v>
      </c>
      <c r="BB42" s="179">
        <f t="shared" si="39"/>
        <v>0</v>
      </c>
      <c r="BC42" s="179">
        <f t="shared" si="39"/>
        <v>5</v>
      </c>
      <c r="BD42" s="179">
        <f t="shared" si="39"/>
        <v>134428.56</v>
      </c>
      <c r="BE42" s="179">
        <f t="shared" si="39"/>
        <v>0</v>
      </c>
      <c r="BF42" s="179">
        <f t="shared" si="39"/>
        <v>0</v>
      </c>
      <c r="BG42" s="179">
        <f t="shared" si="39"/>
        <v>0</v>
      </c>
      <c r="BH42" s="179">
        <f t="shared" si="39"/>
        <v>0</v>
      </c>
      <c r="BI42" s="179">
        <f t="shared" si="39"/>
        <v>0</v>
      </c>
      <c r="BJ42" s="179">
        <f t="shared" si="39"/>
        <v>0</v>
      </c>
      <c r="BK42" s="179">
        <f t="shared" si="39"/>
        <v>0</v>
      </c>
      <c r="BL42" s="179">
        <f t="shared" si="39"/>
        <v>0</v>
      </c>
      <c r="BM42" s="179">
        <f t="shared" si="39"/>
        <v>0</v>
      </c>
      <c r="BN42" s="179">
        <f t="shared" si="39"/>
        <v>0</v>
      </c>
      <c r="BO42" s="179">
        <f t="shared" si="39"/>
        <v>0</v>
      </c>
      <c r="BP42" s="179">
        <f t="shared" si="39"/>
        <v>0</v>
      </c>
      <c r="BQ42" s="179">
        <f t="shared" si="39"/>
        <v>0</v>
      </c>
      <c r="BR42" s="179">
        <f t="shared" si="39"/>
        <v>0</v>
      </c>
      <c r="BS42" s="179">
        <f t="shared" si="39"/>
        <v>0</v>
      </c>
      <c r="BT42" s="179">
        <f t="shared" si="39"/>
        <v>0</v>
      </c>
      <c r="BU42" s="179">
        <f t="shared" si="39"/>
        <v>0</v>
      </c>
      <c r="BV42" s="179">
        <f t="shared" si="39"/>
        <v>0</v>
      </c>
      <c r="BW42" s="179">
        <f t="shared" si="39"/>
        <v>0</v>
      </c>
      <c r="BX42" s="179">
        <f t="shared" si="39"/>
        <v>0</v>
      </c>
      <c r="BY42" s="179">
        <f t="shared" si="39"/>
        <v>0</v>
      </c>
      <c r="BZ42" s="179">
        <f t="shared" si="39"/>
        <v>0</v>
      </c>
      <c r="CA42" s="179">
        <f t="shared" si="39"/>
        <v>0</v>
      </c>
      <c r="CB42" s="179">
        <f t="shared" si="39"/>
        <v>0</v>
      </c>
      <c r="CC42" s="179">
        <f t="shared" si="39"/>
        <v>0</v>
      </c>
      <c r="CD42" s="179">
        <f t="shared" si="39"/>
        <v>0</v>
      </c>
      <c r="CE42" s="179">
        <f t="shared" si="39"/>
        <v>0</v>
      </c>
      <c r="CF42" s="179">
        <f t="shared" si="39"/>
        <v>0</v>
      </c>
      <c r="CG42" s="179">
        <f t="shared" si="39"/>
        <v>0</v>
      </c>
      <c r="CH42" s="179">
        <f t="shared" si="39"/>
        <v>0</v>
      </c>
      <c r="CI42" s="179">
        <f t="shared" si="39"/>
        <v>0</v>
      </c>
      <c r="CJ42" s="179">
        <f t="shared" si="39"/>
        <v>0</v>
      </c>
      <c r="CK42" s="179">
        <f t="shared" si="39"/>
        <v>0</v>
      </c>
      <c r="CL42" s="179">
        <f t="shared" si="39"/>
        <v>0</v>
      </c>
      <c r="CM42" s="179">
        <f t="shared" si="39"/>
        <v>0</v>
      </c>
      <c r="CN42" s="179">
        <f t="shared" si="39"/>
        <v>0</v>
      </c>
      <c r="CO42" s="179">
        <f t="shared" si="39"/>
        <v>0</v>
      </c>
      <c r="CP42" s="179">
        <f t="shared" si="39"/>
        <v>0</v>
      </c>
      <c r="CQ42" s="179">
        <f t="shared" si="39"/>
        <v>0</v>
      </c>
      <c r="CR42" s="179">
        <f t="shared" si="39"/>
        <v>0</v>
      </c>
      <c r="CS42" s="179">
        <f t="shared" si="39"/>
        <v>0</v>
      </c>
      <c r="CT42" s="179">
        <f t="shared" si="39"/>
        <v>0</v>
      </c>
      <c r="CU42" s="179">
        <f t="shared" si="39"/>
        <v>0</v>
      </c>
      <c r="CV42" s="179">
        <f t="shared" si="39"/>
        <v>0</v>
      </c>
      <c r="CW42" s="179">
        <f t="shared" si="39"/>
        <v>0</v>
      </c>
      <c r="CX42" s="179">
        <f t="shared" si="39"/>
        <v>0</v>
      </c>
      <c r="CY42" s="179">
        <f t="shared" si="39"/>
        <v>0</v>
      </c>
      <c r="CZ42" s="179">
        <f t="shared" si="39"/>
        <v>0</v>
      </c>
      <c r="DA42" s="179">
        <f t="shared" si="39"/>
        <v>0</v>
      </c>
      <c r="DB42" s="179">
        <f t="shared" si="39"/>
        <v>0</v>
      </c>
      <c r="DC42" s="179">
        <f t="shared" si="39"/>
        <v>0</v>
      </c>
      <c r="DD42" s="179">
        <f t="shared" si="39"/>
        <v>0</v>
      </c>
      <c r="DE42" s="179">
        <f t="shared" si="39"/>
        <v>5</v>
      </c>
      <c r="DF42" s="179">
        <f t="shared" si="39"/>
        <v>134428.56</v>
      </c>
    </row>
    <row r="43" spans="1:110" ht="30" x14ac:dyDescent="0.25">
      <c r="A43" s="14"/>
      <c r="B43" s="14">
        <v>24</v>
      </c>
      <c r="C43" s="45" t="s">
        <v>175</v>
      </c>
      <c r="D43" s="62" t="s">
        <v>176</v>
      </c>
      <c r="E43" s="29">
        <v>13916</v>
      </c>
      <c r="F43" s="30">
        <v>1.38</v>
      </c>
      <c r="G43" s="31"/>
      <c r="H43" s="70">
        <v>1</v>
      </c>
      <c r="I43" s="86"/>
      <c r="J43" s="86"/>
      <c r="K43" s="34">
        <v>1.4</v>
      </c>
      <c r="L43" s="34">
        <v>1.68</v>
      </c>
      <c r="M43" s="34">
        <v>2.23</v>
      </c>
      <c r="N43" s="35">
        <v>2.57</v>
      </c>
      <c r="O43" s="46"/>
      <c r="P43" s="36">
        <f>SUM(O43*$E43*$F43*$H43*$K43*$P$10)</f>
        <v>0</v>
      </c>
      <c r="Q43" s="39"/>
      <c r="R43" s="36">
        <f>SUM(Q43*$E43*$F43*$H43*$K43*$R$10)</f>
        <v>0</v>
      </c>
      <c r="S43" s="39"/>
      <c r="T43" s="37">
        <f>SUM(S43*$E43*$F43*$H43*$K43*$T$10)</f>
        <v>0</v>
      </c>
      <c r="U43" s="39"/>
      <c r="V43" s="36">
        <f>SUM(U43*$E43*$F43*$H43*$K43*$V$10)</f>
        <v>0</v>
      </c>
      <c r="W43" s="39"/>
      <c r="X43" s="36">
        <f>SUM(W43*$E43*$F43*$H43*$K43*$X$10)</f>
        <v>0</v>
      </c>
      <c r="Y43" s="39"/>
      <c r="Z43" s="37">
        <f>SUM(Y43*$E43*$F43*$H43*$K43*$Z$10)</f>
        <v>0</v>
      </c>
      <c r="AA43" s="64"/>
      <c r="AB43" s="36"/>
      <c r="AC43" s="39"/>
      <c r="AD43" s="36"/>
      <c r="AE43" s="39"/>
      <c r="AF43" s="36"/>
      <c r="AG43" s="39">
        <v>0</v>
      </c>
      <c r="AH43" s="36">
        <v>0</v>
      </c>
      <c r="AI43" s="39">
        <v>0</v>
      </c>
      <c r="AJ43" s="36">
        <v>0</v>
      </c>
      <c r="AK43" s="39"/>
      <c r="AL43" s="36">
        <f>AK43*$E43*$F43*$H43*$L43*$AL$10</f>
        <v>0</v>
      </c>
      <c r="AM43" s="64"/>
      <c r="AN43" s="36">
        <f>SUM(AM43*$E43*$F43*$H43*$K43*$AN$10)</f>
        <v>0</v>
      </c>
      <c r="AO43" s="39"/>
      <c r="AP43" s="37">
        <f>SUM(AO43*$E43*$F43*$H43*$K43*$AP$10)</f>
        <v>0</v>
      </c>
      <c r="AQ43" s="39"/>
      <c r="AR43" s="36">
        <f>SUM(AQ43*$E43*$F43*$H43*$K43*$AR$10)</f>
        <v>0</v>
      </c>
      <c r="AS43" s="39"/>
      <c r="AT43" s="36">
        <f>SUM(AS43*$E43*$F43*$H43*$K43*$AT$10)</f>
        <v>0</v>
      </c>
      <c r="AU43" s="39"/>
      <c r="AV43" s="36">
        <f>SUM(AU43*$E43*$F43*$H43*$K43*$AV$10)</f>
        <v>0</v>
      </c>
      <c r="AW43" s="39"/>
      <c r="AX43" s="36">
        <f>SUM(AW43*$E43*$F43*$H43*$K43*$AX$10)</f>
        <v>0</v>
      </c>
      <c r="AY43" s="39"/>
      <c r="AZ43" s="36">
        <f>SUM(AY43*$E43*$F43*$H43*$K43*$AZ$10)</f>
        <v>0</v>
      </c>
      <c r="BA43" s="39"/>
      <c r="BB43" s="36">
        <f>SUM(BA43*$E43*$F43*$H43*$K43*$BB$10)</f>
        <v>0</v>
      </c>
      <c r="BC43" s="39">
        <v>5</v>
      </c>
      <c r="BD43" s="36">
        <f>SUM(BC43*$E43*$F43*$H43*$K43*$BD$10)</f>
        <v>134428.56</v>
      </c>
      <c r="BE43" s="39"/>
      <c r="BF43" s="36">
        <f>SUM(BE43*$E43*$F43*$H43*$K43*$BF$10)</f>
        <v>0</v>
      </c>
      <c r="BG43" s="39"/>
      <c r="BH43" s="36">
        <f>SUM(BG43*$E43*$F43*$H43*$K43*$BH$10)</f>
        <v>0</v>
      </c>
      <c r="BI43" s="39"/>
      <c r="BJ43" s="36">
        <f>SUM(BI43*$E43*$F43*$H43*$K43*$BJ$10)</f>
        <v>0</v>
      </c>
      <c r="BK43" s="39"/>
      <c r="BL43" s="36">
        <f>SUM(BK43*$E43*$F43*$H43*$K43*$BL$10)</f>
        <v>0</v>
      </c>
      <c r="BM43" s="39"/>
      <c r="BN43" s="36">
        <f>BM43*$E43*$F43*$H43*$L43*$BN$10</f>
        <v>0</v>
      </c>
      <c r="BO43" s="39"/>
      <c r="BP43" s="36">
        <f>BO43*$E43*$F43*$H43*$L43*$BP$10</f>
        <v>0</v>
      </c>
      <c r="BQ43" s="39"/>
      <c r="BR43" s="37">
        <f>BQ43*$E43*$F43*$H43*$L43*$BR$10</f>
        <v>0</v>
      </c>
      <c r="BS43" s="39"/>
      <c r="BT43" s="36">
        <f>BS43*$E43*$F43*$H43*$L43*$BT$10</f>
        <v>0</v>
      </c>
      <c r="BU43" s="39"/>
      <c r="BV43" s="36">
        <f>BU43*$E43*$F43*$H43*$L43*$BV$10</f>
        <v>0</v>
      </c>
      <c r="BW43" s="40"/>
      <c r="BX43" s="36">
        <f>BW43*$E43*$F43*$H43*$L43*$BX$10</f>
        <v>0</v>
      </c>
      <c r="BY43" s="39"/>
      <c r="BZ43" s="36">
        <f>BY43*$E43*$F43*$H43*$L43*$BZ$10</f>
        <v>0</v>
      </c>
      <c r="CA43" s="44"/>
      <c r="CB43" s="41">
        <f>CA43*$E43*$F43*$H43*$L43*$CB$10</f>
        <v>0</v>
      </c>
      <c r="CC43" s="39"/>
      <c r="CD43" s="36">
        <f>CC43*$E43*$F43*$H43*$L43*$CD$10</f>
        <v>0</v>
      </c>
      <c r="CE43" s="39"/>
      <c r="CF43" s="36">
        <f>CE43*$E43*$F43*$H43*$L43*$CF$10</f>
        <v>0</v>
      </c>
      <c r="CG43" s="37"/>
      <c r="CH43" s="36">
        <f>CG43*$E43*$F43*$H43*$L43*$CH$10</f>
        <v>0</v>
      </c>
      <c r="CI43" s="39"/>
      <c r="CJ43" s="36">
        <f>CI43*$E43*$F43*$H43*$L43*$CJ$10</f>
        <v>0</v>
      </c>
      <c r="CK43" s="72"/>
      <c r="CL43" s="36">
        <f>CK43*$E43*$F43*$H43*$L43*$CL$10</f>
        <v>0</v>
      </c>
      <c r="CM43" s="39"/>
      <c r="CN43" s="36">
        <f>CM43*$E43*$F43*$H43*$L43*$CN$10</f>
        <v>0</v>
      </c>
      <c r="CO43" s="39"/>
      <c r="CP43" s="36">
        <f>CO43*$E43*$F43*$H43*$L43*$CP$10</f>
        <v>0</v>
      </c>
      <c r="CQ43" s="39"/>
      <c r="CR43" s="36">
        <f>CQ43*$E43*$F43*$H43*$M43*$CR$10</f>
        <v>0</v>
      </c>
      <c r="CS43" s="39"/>
      <c r="CT43" s="36">
        <f>CS43*$E43*$F43*$H43*$N43*$CT$10</f>
        <v>0</v>
      </c>
      <c r="CU43" s="37"/>
      <c r="CV43" s="36">
        <f>CU43*E43*F43*H43</f>
        <v>0</v>
      </c>
      <c r="CW43" s="37"/>
      <c r="CX43" s="36"/>
      <c r="CY43" s="36"/>
      <c r="CZ43" s="36">
        <f>SUM(CY43*$E43*$F43*$H43*$K43*$R$10)</f>
        <v>0</v>
      </c>
      <c r="DA43" s="36"/>
      <c r="DB43" s="36"/>
      <c r="DC43" s="36"/>
      <c r="DD43" s="36"/>
      <c r="DE43" s="43">
        <f>SUM(Q43+O43+AA43+S43+U43+AC43+Y43+W43+AE43+AI43+AG43+AK43+AM43+AQ43+BM43+BS43+AO43+BA43+BC43+CE43+CG43+CC43+CI43+CK43+BW43+BY43+AS43+AU43+AW43+AY43+BO43+BQ43+BU43+BE43+BG43+BI43+BK43+CA43+CM43+CO43+CQ43+CS43+CU43+CW43+DA43+DC43)</f>
        <v>5</v>
      </c>
      <c r="DF43" s="43">
        <f>SUM(R43+P43+AB43+T43+V43+AD43+Z43+X43+AF43+AJ43+AH43+AL43+AN43+AR43+BN43+BT43+AP43+BB43+BD43+CF43+CH43+CD43+CJ43+CL43+BX43+BZ43+AT43+AV43+AX43+AZ43+BP43+BR43+BV43+BF43+BH43+BJ43+BL43+CB43+CN43+CP43+CR43+CT43+CV43+CX43+DB43+DD43)</f>
        <v>134428.56</v>
      </c>
    </row>
    <row r="44" spans="1:110" ht="30" x14ac:dyDescent="0.25">
      <c r="A44" s="14"/>
      <c r="B44" s="14">
        <v>25</v>
      </c>
      <c r="C44" s="45" t="s">
        <v>177</v>
      </c>
      <c r="D44" s="62" t="s">
        <v>178</v>
      </c>
      <c r="E44" s="29">
        <v>13916</v>
      </c>
      <c r="F44" s="32">
        <v>2.09</v>
      </c>
      <c r="G44" s="31"/>
      <c r="H44" s="70">
        <v>1</v>
      </c>
      <c r="I44" s="86"/>
      <c r="J44" s="86"/>
      <c r="K44" s="34">
        <v>1.4</v>
      </c>
      <c r="L44" s="34">
        <v>1.68</v>
      </c>
      <c r="M44" s="34">
        <v>2.23</v>
      </c>
      <c r="N44" s="35">
        <v>2.57</v>
      </c>
      <c r="O44" s="46"/>
      <c r="P44" s="36">
        <f>SUM(O44*$E44*$F44*$H44*$K44*$P$10)</f>
        <v>0</v>
      </c>
      <c r="Q44" s="46"/>
      <c r="R44" s="36">
        <f>SUM(Q44*$E44*$F44*$H44*$K44*$R$10)</f>
        <v>0</v>
      </c>
      <c r="S44" s="46"/>
      <c r="T44" s="37">
        <f>SUM(S44*$E44*$F44*$H44*$K44*$T$10)</f>
        <v>0</v>
      </c>
      <c r="U44" s="46"/>
      <c r="V44" s="36">
        <f>SUM(U44*$E44*$F44*$H44*$K44*$V$10)</f>
        <v>0</v>
      </c>
      <c r="W44" s="46"/>
      <c r="X44" s="36">
        <f>SUM(W44*$E44*$F44*$H44*$K44*$X$10)</f>
        <v>0</v>
      </c>
      <c r="Y44" s="39"/>
      <c r="Z44" s="37">
        <f>SUM(Y44*$E44*$F44*$H44*$K44*$Z$10)</f>
        <v>0</v>
      </c>
      <c r="AA44" s="64"/>
      <c r="AB44" s="36"/>
      <c r="AC44" s="46"/>
      <c r="AD44" s="36"/>
      <c r="AE44" s="46"/>
      <c r="AF44" s="36"/>
      <c r="AG44" s="46"/>
      <c r="AH44" s="36"/>
      <c r="AI44" s="46"/>
      <c r="AJ44" s="36"/>
      <c r="AK44" s="46"/>
      <c r="AL44" s="36">
        <f>AK44*$E44*$F44*$H44*$L44*$AL$10</f>
        <v>0</v>
      </c>
      <c r="AM44" s="64"/>
      <c r="AN44" s="36">
        <f>SUM(AM44*$E44*$F44*$H44*$K44*$AN$10)</f>
        <v>0</v>
      </c>
      <c r="AO44" s="46"/>
      <c r="AP44" s="37">
        <f>SUM(AO44*$E44*$F44*$H44*$K44*$AP$10)</f>
        <v>0</v>
      </c>
      <c r="AQ44" s="46"/>
      <c r="AR44" s="36">
        <f>SUM(AQ44*$E44*$F44*$H44*$K44*$AR$10)</f>
        <v>0</v>
      </c>
      <c r="AS44" s="46"/>
      <c r="AT44" s="36">
        <f>SUM(AS44*$E44*$F44*$H44*$K44*$AT$10)</f>
        <v>0</v>
      </c>
      <c r="AU44" s="46"/>
      <c r="AV44" s="36">
        <f>SUM(AU44*$E44*$F44*$H44*$K44*$AV$10)</f>
        <v>0</v>
      </c>
      <c r="AW44" s="46"/>
      <c r="AX44" s="36">
        <f>SUM(AW44*$E44*$F44*$H44*$K44*$AX$10)</f>
        <v>0</v>
      </c>
      <c r="AY44" s="46"/>
      <c r="AZ44" s="36">
        <f>SUM(AY44*$E44*$F44*$H44*$K44*$AZ$10)</f>
        <v>0</v>
      </c>
      <c r="BA44" s="46"/>
      <c r="BB44" s="36">
        <f>SUM(BA44*$E44*$F44*$H44*$K44*$BB$10)</f>
        <v>0</v>
      </c>
      <c r="BC44" s="46"/>
      <c r="BD44" s="36">
        <f>SUM(BC44*$E44*$F44*$H44*$K44*$BD$10)</f>
        <v>0</v>
      </c>
      <c r="BE44" s="46"/>
      <c r="BF44" s="36">
        <f>SUM(BE44*$E44*$F44*$H44*$K44*$BF$10)</f>
        <v>0</v>
      </c>
      <c r="BG44" s="46"/>
      <c r="BH44" s="36">
        <f>SUM(BG44*$E44*$F44*$H44*$K44*$BH$10)</f>
        <v>0</v>
      </c>
      <c r="BI44" s="46"/>
      <c r="BJ44" s="36">
        <f>SUM(BI44*$E44*$F44*$H44*$K44*$BJ$10)</f>
        <v>0</v>
      </c>
      <c r="BK44" s="46"/>
      <c r="BL44" s="36">
        <f>SUM(BK44*$E44*$F44*$H44*$K44*$BL$10)</f>
        <v>0</v>
      </c>
      <c r="BM44" s="46"/>
      <c r="BN44" s="36">
        <f>BM44*$E44*$F44*$H44*$L44*$BN$10</f>
        <v>0</v>
      </c>
      <c r="BO44" s="46"/>
      <c r="BP44" s="36">
        <f>BO44*$E44*$F44*$H44*$L44*$BP$10</f>
        <v>0</v>
      </c>
      <c r="BQ44" s="46"/>
      <c r="BR44" s="37">
        <f>BQ44*$E44*$F44*$H44*$L44*$BR$10</f>
        <v>0</v>
      </c>
      <c r="BS44" s="46"/>
      <c r="BT44" s="36">
        <f>BS44*$E44*$F44*$H44*$L44*$BT$10</f>
        <v>0</v>
      </c>
      <c r="BU44" s="46"/>
      <c r="BV44" s="36">
        <f>BU44*$E44*$F44*$H44*$L44*$BV$10</f>
        <v>0</v>
      </c>
      <c r="BW44" s="65"/>
      <c r="BX44" s="36">
        <f>BW44*$E44*$F44*$H44*$L44*$BX$10</f>
        <v>0</v>
      </c>
      <c r="BY44" s="46"/>
      <c r="BZ44" s="36">
        <f>BY44*$E44*$F44*$H44*$L44*$BZ$10</f>
        <v>0</v>
      </c>
      <c r="CA44" s="47"/>
      <c r="CB44" s="41">
        <f>CA44*$E44*$F44*$H44*$L44*$CB$10</f>
        <v>0</v>
      </c>
      <c r="CC44" s="46"/>
      <c r="CD44" s="36">
        <f>CC44*$E44*$F44*$H44*$L44*$CD$10</f>
        <v>0</v>
      </c>
      <c r="CE44" s="46"/>
      <c r="CF44" s="36">
        <f>CE44*$E44*$F44*$H44*$L44*$CF$10</f>
        <v>0</v>
      </c>
      <c r="CG44" s="66"/>
      <c r="CH44" s="36">
        <f>CG44*$E44*$F44*$H44*$L44*$CH$10</f>
        <v>0</v>
      </c>
      <c r="CI44" s="46"/>
      <c r="CJ44" s="36">
        <f>CI44*$E44*$F44*$H44*$L44*$CJ$10</f>
        <v>0</v>
      </c>
      <c r="CK44" s="46"/>
      <c r="CL44" s="36">
        <f>CK44*$E44*$F44*$H44*$L44*$CL$10</f>
        <v>0</v>
      </c>
      <c r="CM44" s="46"/>
      <c r="CN44" s="36">
        <f>CM44*$E44*$F44*$H44*$L44*$CN$10</f>
        <v>0</v>
      </c>
      <c r="CO44" s="46"/>
      <c r="CP44" s="36">
        <f>CO44*$E44*$F44*$H44*$L44*$CP$10</f>
        <v>0</v>
      </c>
      <c r="CQ44" s="46"/>
      <c r="CR44" s="36">
        <f>CQ44*$E44*$F44*$H44*$M44*$CR$10</f>
        <v>0</v>
      </c>
      <c r="CS44" s="46"/>
      <c r="CT44" s="36">
        <f>CS44*$E44*$F44*$H44*$N44*$CT$10</f>
        <v>0</v>
      </c>
      <c r="CU44" s="37"/>
      <c r="CV44" s="36">
        <f>CU44*E44*F44*H44</f>
        <v>0</v>
      </c>
      <c r="CW44" s="37"/>
      <c r="CX44" s="36"/>
      <c r="CY44" s="36"/>
      <c r="CZ44" s="36">
        <f>SUM(CY44*$E44*$F44*$H44*$K44*$R$10)</f>
        <v>0</v>
      </c>
      <c r="DA44" s="36"/>
      <c r="DB44" s="36"/>
      <c r="DC44" s="36"/>
      <c r="DD44" s="36"/>
      <c r="DE44" s="43">
        <f>SUM(Q44+O44+AA44+S44+U44+AC44+Y44+W44+AE44+AI44+AG44+AK44+AM44+AQ44+BM44+BS44+AO44+BA44+BC44+CE44+CG44+CC44+CI44+CK44+BW44+BY44+AS44+AU44+AW44+AY44+BO44+BQ44+BU44+BE44+BG44+BI44+BK44+CA44+CM44+CO44+CQ44+CS44+CU44+CW44+DA44+DC44)</f>
        <v>0</v>
      </c>
      <c r="DF44" s="43">
        <f>SUM(R44+P44+AB44+T44+V44+AD44+Z44+X44+AF44+AJ44+AH44+AL44+AN44+AR44+BN44+BT44+AP44+BB44+BD44+CF44+CH44+CD44+CJ44+CL44+BX44+BZ44+AT44+AV44+AX44+AZ44+BP44+BR44+BV44+BF44+BH44+BJ44+BL44+CB44+CN44+CP44+CR44+CT44+CV44+CX44+DB44+DD44)</f>
        <v>0</v>
      </c>
    </row>
    <row r="45" spans="1:110" s="79" customFormat="1" ht="15" x14ac:dyDescent="0.25">
      <c r="A45" s="180">
        <v>10</v>
      </c>
      <c r="B45" s="180"/>
      <c r="C45" s="160" t="s">
        <v>179</v>
      </c>
      <c r="D45" s="165" t="s">
        <v>180</v>
      </c>
      <c r="E45" s="170">
        <v>13916</v>
      </c>
      <c r="F45" s="178"/>
      <c r="G45" s="172"/>
      <c r="H45" s="163"/>
      <c r="I45" s="139"/>
      <c r="J45" s="139"/>
      <c r="K45" s="181"/>
      <c r="L45" s="181"/>
      <c r="M45" s="181"/>
      <c r="N45" s="182">
        <v>2.57</v>
      </c>
      <c r="O45" s="179">
        <f>O46</f>
        <v>0</v>
      </c>
      <c r="P45" s="179">
        <f t="shared" ref="P45:CA45" si="40">P46</f>
        <v>0</v>
      </c>
      <c r="Q45" s="179">
        <f t="shared" si="40"/>
        <v>0</v>
      </c>
      <c r="R45" s="179">
        <f t="shared" si="40"/>
        <v>0</v>
      </c>
      <c r="S45" s="179">
        <f t="shared" si="40"/>
        <v>0</v>
      </c>
      <c r="T45" s="179">
        <f t="shared" si="40"/>
        <v>0</v>
      </c>
      <c r="U45" s="179">
        <f t="shared" si="40"/>
        <v>0</v>
      </c>
      <c r="V45" s="179">
        <f t="shared" si="40"/>
        <v>0</v>
      </c>
      <c r="W45" s="179">
        <f t="shared" si="40"/>
        <v>0</v>
      </c>
      <c r="X45" s="179">
        <f t="shared" si="40"/>
        <v>0</v>
      </c>
      <c r="Y45" s="179">
        <f t="shared" si="40"/>
        <v>0</v>
      </c>
      <c r="Z45" s="179">
        <f t="shared" si="40"/>
        <v>0</v>
      </c>
      <c r="AA45" s="179">
        <f t="shared" si="40"/>
        <v>0</v>
      </c>
      <c r="AB45" s="179">
        <f t="shared" si="40"/>
        <v>0</v>
      </c>
      <c r="AC45" s="179">
        <f t="shared" si="40"/>
        <v>0</v>
      </c>
      <c r="AD45" s="179">
        <f t="shared" si="40"/>
        <v>0</v>
      </c>
      <c r="AE45" s="179">
        <f t="shared" si="40"/>
        <v>0</v>
      </c>
      <c r="AF45" s="179">
        <f t="shared" si="40"/>
        <v>0</v>
      </c>
      <c r="AG45" s="179">
        <f t="shared" si="40"/>
        <v>0</v>
      </c>
      <c r="AH45" s="179">
        <f t="shared" si="40"/>
        <v>0</v>
      </c>
      <c r="AI45" s="179">
        <f t="shared" si="40"/>
        <v>0</v>
      </c>
      <c r="AJ45" s="179">
        <f t="shared" si="40"/>
        <v>0</v>
      </c>
      <c r="AK45" s="179">
        <f t="shared" si="40"/>
        <v>0</v>
      </c>
      <c r="AL45" s="179">
        <f t="shared" si="40"/>
        <v>0</v>
      </c>
      <c r="AM45" s="179">
        <f t="shared" si="40"/>
        <v>0</v>
      </c>
      <c r="AN45" s="179">
        <f t="shared" si="40"/>
        <v>0</v>
      </c>
      <c r="AO45" s="179">
        <f t="shared" si="40"/>
        <v>0</v>
      </c>
      <c r="AP45" s="179">
        <f t="shared" si="40"/>
        <v>0</v>
      </c>
      <c r="AQ45" s="179">
        <f t="shared" si="40"/>
        <v>0</v>
      </c>
      <c r="AR45" s="179">
        <f t="shared" si="40"/>
        <v>0</v>
      </c>
      <c r="AS45" s="179">
        <f t="shared" si="40"/>
        <v>0</v>
      </c>
      <c r="AT45" s="179">
        <f t="shared" si="40"/>
        <v>0</v>
      </c>
      <c r="AU45" s="179">
        <f t="shared" si="40"/>
        <v>0</v>
      </c>
      <c r="AV45" s="179">
        <f t="shared" si="40"/>
        <v>0</v>
      </c>
      <c r="AW45" s="179">
        <f t="shared" si="40"/>
        <v>0</v>
      </c>
      <c r="AX45" s="179">
        <f t="shared" si="40"/>
        <v>0</v>
      </c>
      <c r="AY45" s="179">
        <f t="shared" si="40"/>
        <v>0</v>
      </c>
      <c r="AZ45" s="179">
        <f t="shared" si="40"/>
        <v>0</v>
      </c>
      <c r="BA45" s="179">
        <f t="shared" si="40"/>
        <v>0</v>
      </c>
      <c r="BB45" s="179">
        <f t="shared" si="40"/>
        <v>0</v>
      </c>
      <c r="BC45" s="179">
        <f t="shared" si="40"/>
        <v>1</v>
      </c>
      <c r="BD45" s="179">
        <f t="shared" si="40"/>
        <v>31171.84</v>
      </c>
      <c r="BE45" s="179">
        <f t="shared" si="40"/>
        <v>0</v>
      </c>
      <c r="BF45" s="179">
        <f t="shared" si="40"/>
        <v>0</v>
      </c>
      <c r="BG45" s="179">
        <f t="shared" si="40"/>
        <v>0</v>
      </c>
      <c r="BH45" s="179">
        <f t="shared" si="40"/>
        <v>0</v>
      </c>
      <c r="BI45" s="179">
        <f t="shared" si="40"/>
        <v>0</v>
      </c>
      <c r="BJ45" s="179">
        <f t="shared" si="40"/>
        <v>0</v>
      </c>
      <c r="BK45" s="179">
        <f t="shared" si="40"/>
        <v>0</v>
      </c>
      <c r="BL45" s="179">
        <f t="shared" si="40"/>
        <v>0</v>
      </c>
      <c r="BM45" s="179">
        <f t="shared" si="40"/>
        <v>0</v>
      </c>
      <c r="BN45" s="179">
        <f t="shared" si="40"/>
        <v>0</v>
      </c>
      <c r="BO45" s="179">
        <f t="shared" si="40"/>
        <v>0</v>
      </c>
      <c r="BP45" s="179">
        <f t="shared" si="40"/>
        <v>0</v>
      </c>
      <c r="BQ45" s="179">
        <f t="shared" si="40"/>
        <v>0</v>
      </c>
      <c r="BR45" s="179">
        <f t="shared" si="40"/>
        <v>0</v>
      </c>
      <c r="BS45" s="179">
        <f t="shared" si="40"/>
        <v>0</v>
      </c>
      <c r="BT45" s="179">
        <f t="shared" si="40"/>
        <v>0</v>
      </c>
      <c r="BU45" s="179">
        <f t="shared" si="40"/>
        <v>0</v>
      </c>
      <c r="BV45" s="179">
        <f t="shared" si="40"/>
        <v>0</v>
      </c>
      <c r="BW45" s="179">
        <f t="shared" si="40"/>
        <v>0</v>
      </c>
      <c r="BX45" s="179">
        <f t="shared" si="40"/>
        <v>0</v>
      </c>
      <c r="BY45" s="179">
        <f t="shared" si="40"/>
        <v>0</v>
      </c>
      <c r="BZ45" s="179">
        <f t="shared" si="40"/>
        <v>0</v>
      </c>
      <c r="CA45" s="179">
        <f t="shared" si="40"/>
        <v>0</v>
      </c>
      <c r="CB45" s="179">
        <f t="shared" ref="CB45:DF45" si="41">CB46</f>
        <v>0</v>
      </c>
      <c r="CC45" s="179">
        <f t="shared" si="41"/>
        <v>0</v>
      </c>
      <c r="CD45" s="179">
        <f t="shared" si="41"/>
        <v>0</v>
      </c>
      <c r="CE45" s="179">
        <f t="shared" si="41"/>
        <v>0</v>
      </c>
      <c r="CF45" s="179">
        <f t="shared" si="41"/>
        <v>0</v>
      </c>
      <c r="CG45" s="179">
        <f t="shared" si="41"/>
        <v>0</v>
      </c>
      <c r="CH45" s="179">
        <f t="shared" si="41"/>
        <v>0</v>
      </c>
      <c r="CI45" s="179">
        <f t="shared" si="41"/>
        <v>0</v>
      </c>
      <c r="CJ45" s="179">
        <f t="shared" si="41"/>
        <v>0</v>
      </c>
      <c r="CK45" s="179">
        <f t="shared" si="41"/>
        <v>0</v>
      </c>
      <c r="CL45" s="179">
        <f t="shared" si="41"/>
        <v>0</v>
      </c>
      <c r="CM45" s="179">
        <f t="shared" si="41"/>
        <v>0</v>
      </c>
      <c r="CN45" s="179">
        <f t="shared" si="41"/>
        <v>0</v>
      </c>
      <c r="CO45" s="179">
        <f t="shared" si="41"/>
        <v>0</v>
      </c>
      <c r="CP45" s="179">
        <f t="shared" si="41"/>
        <v>0</v>
      </c>
      <c r="CQ45" s="179">
        <f t="shared" si="41"/>
        <v>0</v>
      </c>
      <c r="CR45" s="179">
        <f t="shared" si="41"/>
        <v>0</v>
      </c>
      <c r="CS45" s="179">
        <f t="shared" si="41"/>
        <v>0</v>
      </c>
      <c r="CT45" s="179">
        <f t="shared" si="41"/>
        <v>0</v>
      </c>
      <c r="CU45" s="179">
        <f t="shared" si="41"/>
        <v>0</v>
      </c>
      <c r="CV45" s="179">
        <f t="shared" si="41"/>
        <v>0</v>
      </c>
      <c r="CW45" s="179">
        <f t="shared" si="41"/>
        <v>0</v>
      </c>
      <c r="CX45" s="179">
        <f t="shared" si="41"/>
        <v>0</v>
      </c>
      <c r="CY45" s="179">
        <f t="shared" si="41"/>
        <v>0</v>
      </c>
      <c r="CZ45" s="179">
        <f t="shared" si="41"/>
        <v>0</v>
      </c>
      <c r="DA45" s="179">
        <f t="shared" si="41"/>
        <v>0</v>
      </c>
      <c r="DB45" s="179">
        <f t="shared" si="41"/>
        <v>0</v>
      </c>
      <c r="DC45" s="179">
        <f t="shared" si="41"/>
        <v>0</v>
      </c>
      <c r="DD45" s="179">
        <f t="shared" si="41"/>
        <v>0</v>
      </c>
      <c r="DE45" s="179">
        <f t="shared" si="41"/>
        <v>1</v>
      </c>
      <c r="DF45" s="179">
        <f t="shared" si="41"/>
        <v>31171.84</v>
      </c>
    </row>
    <row r="46" spans="1:110" x14ac:dyDescent="0.25">
      <c r="A46" s="14"/>
      <c r="B46" s="14">
        <v>26</v>
      </c>
      <c r="C46" s="45" t="s">
        <v>181</v>
      </c>
      <c r="D46" s="62" t="s">
        <v>182</v>
      </c>
      <c r="E46" s="29">
        <v>13916</v>
      </c>
      <c r="F46" s="30">
        <v>1.6</v>
      </c>
      <c r="G46" s="31"/>
      <c r="H46" s="70">
        <v>1</v>
      </c>
      <c r="I46" s="86"/>
      <c r="J46" s="86"/>
      <c r="K46" s="34">
        <v>1.4</v>
      </c>
      <c r="L46" s="34">
        <v>1.68</v>
      </c>
      <c r="M46" s="34">
        <v>2.23</v>
      </c>
      <c r="N46" s="35">
        <v>2.57</v>
      </c>
      <c r="O46" s="46"/>
      <c r="P46" s="36">
        <f>SUM(O46*$E46*$F46*$H46*$K46*$P$10)</f>
        <v>0</v>
      </c>
      <c r="Q46" s="39"/>
      <c r="R46" s="36">
        <f>SUM(Q46*$E46*$F46*$H46*$K46*$R$10)</f>
        <v>0</v>
      </c>
      <c r="S46" s="39"/>
      <c r="T46" s="37">
        <f>SUM(S46*$E46*$F46*$H46*$K46*$T$10)</f>
        <v>0</v>
      </c>
      <c r="U46" s="39"/>
      <c r="V46" s="36">
        <f>SUM(U46*$E46*$F46*$H46*$K46*$V$10)</f>
        <v>0</v>
      </c>
      <c r="W46" s="39"/>
      <c r="X46" s="36">
        <f>SUM(W46*$E46*$F46*$H46*$K46*$X$10)</f>
        <v>0</v>
      </c>
      <c r="Y46" s="39"/>
      <c r="Z46" s="37">
        <f>SUM(Y46*$E46*$F46*$H46*$K46*$Z$10)</f>
        <v>0</v>
      </c>
      <c r="AA46" s="64"/>
      <c r="AB46" s="36"/>
      <c r="AC46" s="39"/>
      <c r="AD46" s="36"/>
      <c r="AE46" s="39"/>
      <c r="AF46" s="36"/>
      <c r="AG46" s="39"/>
      <c r="AH46" s="36"/>
      <c r="AI46" s="39"/>
      <c r="AJ46" s="36"/>
      <c r="AK46" s="39"/>
      <c r="AL46" s="36">
        <f>AK46*$E46*$F46*$H46*$L46*$AL$10</f>
        <v>0</v>
      </c>
      <c r="AM46" s="64"/>
      <c r="AN46" s="36">
        <f>SUM(AM46*$E46*$F46*$H46*$K46*$AN$10)</f>
        <v>0</v>
      </c>
      <c r="AO46" s="39"/>
      <c r="AP46" s="37">
        <f>SUM(AO46*$E46*$F46*$H46*$K46*$AP$10)</f>
        <v>0</v>
      </c>
      <c r="AQ46" s="39"/>
      <c r="AR46" s="36">
        <f>SUM(AQ46*$E46*$F46*$H46*$K46*$AR$10)</f>
        <v>0</v>
      </c>
      <c r="AS46" s="39"/>
      <c r="AT46" s="36">
        <f>SUM(AS46*$E46*$F46*$H46*$K46*$AT$10)</f>
        <v>0</v>
      </c>
      <c r="AU46" s="39"/>
      <c r="AV46" s="36">
        <f>SUM(AU46*$E46*$F46*$H46*$K46*$AV$10)</f>
        <v>0</v>
      </c>
      <c r="AW46" s="39"/>
      <c r="AX46" s="36">
        <f>SUM(AW46*$E46*$F46*$H46*$K46*$AX$10)</f>
        <v>0</v>
      </c>
      <c r="AY46" s="39"/>
      <c r="AZ46" s="36">
        <f>SUM(AY46*$E46*$F46*$H46*$K46*$AZ$10)</f>
        <v>0</v>
      </c>
      <c r="BA46" s="39"/>
      <c r="BB46" s="36">
        <f>SUM(BA46*$E46*$F46*$H46*$K46*$BB$10)</f>
        <v>0</v>
      </c>
      <c r="BC46" s="39">
        <v>1</v>
      </c>
      <c r="BD46" s="36">
        <f>SUM(BC46*$E46*$F46*$H46*$K46*$BD$10)</f>
        <v>31171.84</v>
      </c>
      <c r="BE46" s="39"/>
      <c r="BF46" s="36">
        <f>SUM(BE46*$E46*$F46*$H46*$K46*$BF$10)</f>
        <v>0</v>
      </c>
      <c r="BG46" s="39"/>
      <c r="BH46" s="36">
        <f>SUM(BG46*$E46*$F46*$H46*$K46*$BH$10)</f>
        <v>0</v>
      </c>
      <c r="BI46" s="39"/>
      <c r="BJ46" s="36">
        <f>SUM(BI46*$E46*$F46*$H46*$K46*$BJ$10)</f>
        <v>0</v>
      </c>
      <c r="BK46" s="39"/>
      <c r="BL46" s="36">
        <f>SUM(BK46*$E46*$F46*$H46*$K46*$BL$10)</f>
        <v>0</v>
      </c>
      <c r="BM46" s="39"/>
      <c r="BN46" s="36">
        <f>BM46*$E46*$F46*$H46*$L46*$BN$10</f>
        <v>0</v>
      </c>
      <c r="BO46" s="39"/>
      <c r="BP46" s="36">
        <f>BO46*$E46*$F46*$H46*$L46*$BP$10</f>
        <v>0</v>
      </c>
      <c r="BQ46" s="39"/>
      <c r="BR46" s="37">
        <f>BQ46*$E46*$F46*$H46*$L46*$BR$10</f>
        <v>0</v>
      </c>
      <c r="BS46" s="39"/>
      <c r="BT46" s="36">
        <f>BS46*$E46*$F46*$H46*$L46*$BT$10</f>
        <v>0</v>
      </c>
      <c r="BU46" s="39"/>
      <c r="BV46" s="36">
        <f>BU46*$E46*$F46*$H46*$L46*$BV$10</f>
        <v>0</v>
      </c>
      <c r="BW46" s="44"/>
      <c r="BX46" s="36">
        <f>BW46*$E46*$F46*$H46*$L46*$BX$10</f>
        <v>0</v>
      </c>
      <c r="BY46" s="39"/>
      <c r="BZ46" s="36">
        <f>BY46*$E46*$F46*$H46*$L46*$BZ$10</f>
        <v>0</v>
      </c>
      <c r="CA46" s="44"/>
      <c r="CB46" s="41">
        <f>CA46*$E46*$F46*$H46*$L46*$CB$10</f>
        <v>0</v>
      </c>
      <c r="CC46" s="39"/>
      <c r="CD46" s="36">
        <f>CC46*$E46*$F46*$H46*$L46*$CD$10</f>
        <v>0</v>
      </c>
      <c r="CE46" s="39"/>
      <c r="CF46" s="36">
        <f>CE46*$E46*$F46*$H46*$L46*$CF$10</f>
        <v>0</v>
      </c>
      <c r="CG46" s="37"/>
      <c r="CH46" s="36">
        <f>CG46*$E46*$F46*$H46*$L46*$CH$10</f>
        <v>0</v>
      </c>
      <c r="CI46" s="39"/>
      <c r="CJ46" s="36">
        <f>CI46*$E46*$F46*$H46*$L46*$CJ$10</f>
        <v>0</v>
      </c>
      <c r="CK46" s="39"/>
      <c r="CL46" s="36">
        <f>CK46*$E46*$F46*$H46*$L46*$CL$10</f>
        <v>0</v>
      </c>
      <c r="CM46" s="39"/>
      <c r="CN46" s="36">
        <f>CM46*$E46*$F46*$H46*$L46*$CN$10</f>
        <v>0</v>
      </c>
      <c r="CO46" s="39"/>
      <c r="CP46" s="36">
        <f>CO46*$E46*$F46*$H46*$L46*$CP$10</f>
        <v>0</v>
      </c>
      <c r="CQ46" s="39"/>
      <c r="CR46" s="36">
        <f>CQ46*$E46*$F46*$H46*$M46*$CR$10</f>
        <v>0</v>
      </c>
      <c r="CS46" s="39"/>
      <c r="CT46" s="36">
        <f>CS46*$E46*$F46*$H46*$N46*$CT$10</f>
        <v>0</v>
      </c>
      <c r="CU46" s="37"/>
      <c r="CV46" s="36">
        <f>CU46*E46*F46*H46</f>
        <v>0</v>
      </c>
      <c r="CW46" s="37"/>
      <c r="CX46" s="36"/>
      <c r="CY46" s="36"/>
      <c r="CZ46" s="36">
        <f>SUM(CY46*$E46*$F46*$H46*$K46*$R$10)</f>
        <v>0</v>
      </c>
      <c r="DA46" s="36"/>
      <c r="DB46" s="36"/>
      <c r="DC46" s="36"/>
      <c r="DD46" s="36"/>
      <c r="DE46" s="43">
        <f>SUM(Q46+O46+AA46+S46+U46+AC46+Y46+W46+AE46+AI46+AG46+AK46+AM46+AQ46+BM46+BS46+AO46+BA46+BC46+CE46+CG46+CC46+CI46+CK46+BW46+BY46+AS46+AU46+AW46+AY46+BO46+BQ46+BU46+BE46+BG46+BI46+BK46+CA46+CM46+CO46+CQ46+CS46+CU46+CW46+DA46+DC46)</f>
        <v>1</v>
      </c>
      <c r="DF46" s="43">
        <f>SUM(R46+P46+AB46+T46+V46+AD46+Z46+X46+AF46+AJ46+AH46+AL46+AN46+AR46+BN46+BT46+AP46+BB46+BD46+CF46+CH46+CD46+CJ46+CL46+BX46+BZ46+AT46+AV46+AX46+AZ46+BP46+BR46+BV46+BF46+BH46+BJ46+BL46+CB46+CN46+CP46+CR46+CT46+CV46+CX46+DB46+DD46)</f>
        <v>31171.84</v>
      </c>
    </row>
    <row r="47" spans="1:110" s="79" customFormat="1" ht="15" x14ac:dyDescent="0.25">
      <c r="A47" s="180">
        <v>11</v>
      </c>
      <c r="B47" s="180"/>
      <c r="C47" s="160" t="s">
        <v>183</v>
      </c>
      <c r="D47" s="165" t="s">
        <v>184</v>
      </c>
      <c r="E47" s="170">
        <v>13916</v>
      </c>
      <c r="F47" s="178"/>
      <c r="G47" s="172"/>
      <c r="H47" s="163"/>
      <c r="I47" s="139"/>
      <c r="J47" s="139"/>
      <c r="K47" s="181"/>
      <c r="L47" s="181"/>
      <c r="M47" s="181"/>
      <c r="N47" s="182">
        <v>2.57</v>
      </c>
      <c r="O47" s="179">
        <f t="shared" ref="O47:AT47" si="42">SUM(O48:O49)</f>
        <v>0</v>
      </c>
      <c r="P47" s="179">
        <f t="shared" si="42"/>
        <v>0</v>
      </c>
      <c r="Q47" s="179">
        <f t="shared" si="42"/>
        <v>0</v>
      </c>
      <c r="R47" s="179">
        <f t="shared" si="42"/>
        <v>0</v>
      </c>
      <c r="S47" s="179">
        <f t="shared" si="42"/>
        <v>42</v>
      </c>
      <c r="T47" s="179">
        <f t="shared" si="42"/>
        <v>1112834.6880000001</v>
      </c>
      <c r="U47" s="179">
        <f t="shared" si="42"/>
        <v>0</v>
      </c>
      <c r="V47" s="179">
        <f t="shared" si="42"/>
        <v>0</v>
      </c>
      <c r="W47" s="179">
        <f t="shared" si="42"/>
        <v>0</v>
      </c>
      <c r="X47" s="179">
        <f t="shared" si="42"/>
        <v>0</v>
      </c>
      <c r="Y47" s="179">
        <f t="shared" si="42"/>
        <v>0</v>
      </c>
      <c r="Z47" s="179">
        <f t="shared" si="42"/>
        <v>0</v>
      </c>
      <c r="AA47" s="179">
        <f t="shared" si="42"/>
        <v>0</v>
      </c>
      <c r="AB47" s="179">
        <f t="shared" si="42"/>
        <v>0</v>
      </c>
      <c r="AC47" s="179">
        <f t="shared" si="42"/>
        <v>0</v>
      </c>
      <c r="AD47" s="179">
        <f t="shared" si="42"/>
        <v>0</v>
      </c>
      <c r="AE47" s="179">
        <f t="shared" si="42"/>
        <v>0</v>
      </c>
      <c r="AF47" s="179">
        <f t="shared" si="42"/>
        <v>0</v>
      </c>
      <c r="AG47" s="179">
        <f t="shared" si="42"/>
        <v>0</v>
      </c>
      <c r="AH47" s="179">
        <f t="shared" si="42"/>
        <v>0</v>
      </c>
      <c r="AI47" s="179">
        <f t="shared" si="42"/>
        <v>0</v>
      </c>
      <c r="AJ47" s="179">
        <f t="shared" si="42"/>
        <v>0</v>
      </c>
      <c r="AK47" s="179">
        <f t="shared" si="42"/>
        <v>0</v>
      </c>
      <c r="AL47" s="179">
        <f t="shared" si="42"/>
        <v>0</v>
      </c>
      <c r="AM47" s="179">
        <f t="shared" si="42"/>
        <v>0</v>
      </c>
      <c r="AN47" s="179">
        <f t="shared" si="42"/>
        <v>0</v>
      </c>
      <c r="AO47" s="179">
        <f t="shared" si="42"/>
        <v>0</v>
      </c>
      <c r="AP47" s="179">
        <f t="shared" si="42"/>
        <v>0</v>
      </c>
      <c r="AQ47" s="179">
        <f t="shared" si="42"/>
        <v>0</v>
      </c>
      <c r="AR47" s="179">
        <f t="shared" si="42"/>
        <v>0</v>
      </c>
      <c r="AS47" s="179">
        <f t="shared" si="42"/>
        <v>0</v>
      </c>
      <c r="AT47" s="179">
        <f t="shared" si="42"/>
        <v>0</v>
      </c>
      <c r="AU47" s="179">
        <f t="shared" ref="AU47:DF47" si="43">SUM(AU48:AU49)</f>
        <v>0</v>
      </c>
      <c r="AV47" s="179">
        <f t="shared" si="43"/>
        <v>0</v>
      </c>
      <c r="AW47" s="179">
        <f t="shared" si="43"/>
        <v>0</v>
      </c>
      <c r="AX47" s="179">
        <f t="shared" si="43"/>
        <v>0</v>
      </c>
      <c r="AY47" s="179">
        <f t="shared" si="43"/>
        <v>0</v>
      </c>
      <c r="AZ47" s="179">
        <f t="shared" si="43"/>
        <v>0</v>
      </c>
      <c r="BA47" s="179">
        <f t="shared" si="43"/>
        <v>0</v>
      </c>
      <c r="BB47" s="179">
        <f t="shared" si="43"/>
        <v>0</v>
      </c>
      <c r="BC47" s="179">
        <f t="shared" si="43"/>
        <v>0</v>
      </c>
      <c r="BD47" s="179">
        <f t="shared" si="43"/>
        <v>0</v>
      </c>
      <c r="BE47" s="179">
        <f t="shared" si="43"/>
        <v>0</v>
      </c>
      <c r="BF47" s="179">
        <f t="shared" si="43"/>
        <v>0</v>
      </c>
      <c r="BG47" s="179">
        <f t="shared" si="43"/>
        <v>0</v>
      </c>
      <c r="BH47" s="179">
        <f t="shared" si="43"/>
        <v>0</v>
      </c>
      <c r="BI47" s="179">
        <f t="shared" si="43"/>
        <v>0</v>
      </c>
      <c r="BJ47" s="179">
        <f t="shared" si="43"/>
        <v>0</v>
      </c>
      <c r="BK47" s="179">
        <f t="shared" si="43"/>
        <v>0</v>
      </c>
      <c r="BL47" s="179">
        <f t="shared" si="43"/>
        <v>0</v>
      </c>
      <c r="BM47" s="179">
        <f t="shared" si="43"/>
        <v>0</v>
      </c>
      <c r="BN47" s="179">
        <f t="shared" si="43"/>
        <v>0</v>
      </c>
      <c r="BO47" s="179">
        <f t="shared" si="43"/>
        <v>0</v>
      </c>
      <c r="BP47" s="179">
        <f t="shared" si="43"/>
        <v>0</v>
      </c>
      <c r="BQ47" s="179">
        <f t="shared" si="43"/>
        <v>0</v>
      </c>
      <c r="BR47" s="179">
        <f t="shared" si="43"/>
        <v>0</v>
      </c>
      <c r="BS47" s="179">
        <f t="shared" si="43"/>
        <v>0</v>
      </c>
      <c r="BT47" s="179">
        <f t="shared" si="43"/>
        <v>0</v>
      </c>
      <c r="BU47" s="179">
        <f t="shared" si="43"/>
        <v>72</v>
      </c>
      <c r="BV47" s="179">
        <f t="shared" si="43"/>
        <v>2289259.9296000004</v>
      </c>
      <c r="BW47" s="179">
        <f t="shared" si="43"/>
        <v>0</v>
      </c>
      <c r="BX47" s="179">
        <f t="shared" si="43"/>
        <v>0</v>
      </c>
      <c r="BY47" s="179">
        <f t="shared" si="43"/>
        <v>0</v>
      </c>
      <c r="BZ47" s="179">
        <f t="shared" si="43"/>
        <v>0</v>
      </c>
      <c r="CA47" s="179">
        <f t="shared" si="43"/>
        <v>0</v>
      </c>
      <c r="CB47" s="179">
        <f t="shared" si="43"/>
        <v>0</v>
      </c>
      <c r="CC47" s="179">
        <f t="shared" si="43"/>
        <v>0</v>
      </c>
      <c r="CD47" s="179">
        <f t="shared" si="43"/>
        <v>0</v>
      </c>
      <c r="CE47" s="179">
        <f t="shared" si="43"/>
        <v>0</v>
      </c>
      <c r="CF47" s="179">
        <f t="shared" si="43"/>
        <v>0</v>
      </c>
      <c r="CG47" s="179">
        <f t="shared" si="43"/>
        <v>5</v>
      </c>
      <c r="CH47" s="179">
        <f t="shared" si="43"/>
        <v>158976.38399999999</v>
      </c>
      <c r="CI47" s="179">
        <f t="shared" si="43"/>
        <v>0</v>
      </c>
      <c r="CJ47" s="179">
        <f t="shared" si="43"/>
        <v>0</v>
      </c>
      <c r="CK47" s="179">
        <f t="shared" si="43"/>
        <v>0</v>
      </c>
      <c r="CL47" s="179">
        <f t="shared" si="43"/>
        <v>0</v>
      </c>
      <c r="CM47" s="179">
        <f t="shared" si="43"/>
        <v>0</v>
      </c>
      <c r="CN47" s="179">
        <f t="shared" si="43"/>
        <v>0</v>
      </c>
      <c r="CO47" s="179">
        <f t="shared" si="43"/>
        <v>0</v>
      </c>
      <c r="CP47" s="179">
        <f t="shared" si="43"/>
        <v>0</v>
      </c>
      <c r="CQ47" s="179">
        <f t="shared" si="43"/>
        <v>0</v>
      </c>
      <c r="CR47" s="179">
        <f t="shared" si="43"/>
        <v>0</v>
      </c>
      <c r="CS47" s="179">
        <f t="shared" si="43"/>
        <v>0</v>
      </c>
      <c r="CT47" s="179">
        <f t="shared" si="43"/>
        <v>0</v>
      </c>
      <c r="CU47" s="179">
        <f t="shared" si="43"/>
        <v>0</v>
      </c>
      <c r="CV47" s="179">
        <f t="shared" si="43"/>
        <v>0</v>
      </c>
      <c r="CW47" s="179">
        <f t="shared" si="43"/>
        <v>0</v>
      </c>
      <c r="CX47" s="179">
        <f t="shared" si="43"/>
        <v>0</v>
      </c>
      <c r="CY47" s="179">
        <f t="shared" si="43"/>
        <v>0</v>
      </c>
      <c r="CZ47" s="179">
        <f t="shared" si="43"/>
        <v>0</v>
      </c>
      <c r="DA47" s="179">
        <f t="shared" si="43"/>
        <v>0</v>
      </c>
      <c r="DB47" s="179">
        <f t="shared" si="43"/>
        <v>0</v>
      </c>
      <c r="DC47" s="179">
        <f t="shared" si="43"/>
        <v>0</v>
      </c>
      <c r="DD47" s="179">
        <f t="shared" si="43"/>
        <v>0</v>
      </c>
      <c r="DE47" s="179">
        <f t="shared" si="43"/>
        <v>119</v>
      </c>
      <c r="DF47" s="179">
        <f t="shared" si="43"/>
        <v>3561071.0016000005</v>
      </c>
    </row>
    <row r="48" spans="1:110" x14ac:dyDescent="0.25">
      <c r="A48" s="14"/>
      <c r="B48" s="14">
        <v>27</v>
      </c>
      <c r="C48" s="45" t="s">
        <v>185</v>
      </c>
      <c r="D48" s="28" t="s">
        <v>186</v>
      </c>
      <c r="E48" s="29">
        <v>13916</v>
      </c>
      <c r="F48" s="30">
        <v>1.49</v>
      </c>
      <c r="G48" s="31"/>
      <c r="H48" s="32">
        <v>1</v>
      </c>
      <c r="I48" s="33"/>
      <c r="J48" s="33"/>
      <c r="K48" s="34">
        <v>1.4</v>
      </c>
      <c r="L48" s="34">
        <v>1.68</v>
      </c>
      <c r="M48" s="34">
        <v>2.23</v>
      </c>
      <c r="N48" s="35">
        <v>2.57</v>
      </c>
      <c r="O48" s="46"/>
      <c r="P48" s="36">
        <f>SUM(O48*$E48*$F48*$H48*$K48*$P$10)</f>
        <v>0</v>
      </c>
      <c r="Q48" s="39">
        <v>0</v>
      </c>
      <c r="R48" s="36">
        <f>SUM(Q48*$E48*$F48*$H48*$K48*$R$10)</f>
        <v>0</v>
      </c>
      <c r="S48" s="39">
        <v>0</v>
      </c>
      <c r="T48" s="37">
        <f>SUM(S48*$E48*$F48*$H48*$K48*$T$10)</f>
        <v>0</v>
      </c>
      <c r="U48" s="39">
        <v>0</v>
      </c>
      <c r="V48" s="36">
        <f>SUM(U48*$E48*$F48*$H48*$K48*$V$10)</f>
        <v>0</v>
      </c>
      <c r="W48" s="39">
        <v>0</v>
      </c>
      <c r="X48" s="36">
        <f>SUM(W48*$E48*$F48*$H48*$K48*$X$10)</f>
        <v>0</v>
      </c>
      <c r="Y48" s="39"/>
      <c r="Z48" s="37">
        <f>SUM(Y48*$E48*$F48*$H48*$K48*$Z$10)</f>
        <v>0</v>
      </c>
      <c r="AA48" s="64"/>
      <c r="AB48" s="36"/>
      <c r="AC48" s="39"/>
      <c r="AD48" s="36"/>
      <c r="AE48" s="39"/>
      <c r="AF48" s="36"/>
      <c r="AG48" s="39">
        <v>0</v>
      </c>
      <c r="AH48" s="36">
        <v>0</v>
      </c>
      <c r="AI48" s="39">
        <v>0</v>
      </c>
      <c r="AJ48" s="36">
        <v>0</v>
      </c>
      <c r="AK48" s="39">
        <v>0</v>
      </c>
      <c r="AL48" s="36">
        <f>AK48*$E48*$F48*$H48*$L48*$AL$10</f>
        <v>0</v>
      </c>
      <c r="AM48" s="64"/>
      <c r="AN48" s="36">
        <f>SUM(AM48*$E48*$F48*$H48*$K48*$AN$10)</f>
        <v>0</v>
      </c>
      <c r="AO48" s="39"/>
      <c r="AP48" s="37">
        <f>SUM(AO48*$E48*$F48*$H48*$K48*$AP$10)</f>
        <v>0</v>
      </c>
      <c r="AQ48" s="39">
        <v>0</v>
      </c>
      <c r="AR48" s="36">
        <f>SUM(AQ48*$E48*$F48*$H48*$K48*$AR$10)</f>
        <v>0</v>
      </c>
      <c r="AS48" s="39">
        <v>0</v>
      </c>
      <c r="AT48" s="36">
        <f>SUM(AS48*$E48*$F48*$H48*$K48*$AT$10)</f>
        <v>0</v>
      </c>
      <c r="AU48" s="39"/>
      <c r="AV48" s="36">
        <f>SUM(AU48*$E48*$F48*$H48*$K48*$AV$10)</f>
        <v>0</v>
      </c>
      <c r="AW48" s="39"/>
      <c r="AX48" s="36">
        <f>SUM(AW48*$E48*$F48*$H48*$K48*$AX$10)</f>
        <v>0</v>
      </c>
      <c r="AY48" s="39"/>
      <c r="AZ48" s="36">
        <f>SUM(AY48*$E48*$F48*$H48*$K48*$AZ$10)</f>
        <v>0</v>
      </c>
      <c r="BA48" s="39">
        <v>0</v>
      </c>
      <c r="BB48" s="36">
        <f>SUM(BA48*$E48*$F48*$H48*$K48*$BB$10)</f>
        <v>0</v>
      </c>
      <c r="BC48" s="39">
        <v>0</v>
      </c>
      <c r="BD48" s="36">
        <f>SUM(BC48*$E48*$F48*$H48*$K48*$BD$10)</f>
        <v>0</v>
      </c>
      <c r="BE48" s="39">
        <v>0</v>
      </c>
      <c r="BF48" s="36">
        <f>SUM(BE48*$E48*$F48*$H48*$K48*$BF$10)</f>
        <v>0</v>
      </c>
      <c r="BG48" s="39">
        <v>0</v>
      </c>
      <c r="BH48" s="36">
        <f>SUM(BG48*$E48*$F48*$H48*$K48*$BH$10)</f>
        <v>0</v>
      </c>
      <c r="BI48" s="39">
        <v>0</v>
      </c>
      <c r="BJ48" s="36">
        <f>SUM(BI48*$E48*$F48*$H48*$K48*$BJ$10)</f>
        <v>0</v>
      </c>
      <c r="BK48" s="39"/>
      <c r="BL48" s="36">
        <f>SUM(BK48*$E48*$F48*$H48*$K48*$BL$10)</f>
        <v>0</v>
      </c>
      <c r="BM48" s="39">
        <v>0</v>
      </c>
      <c r="BN48" s="36">
        <f>BM48*$E48*$F48*$H48*$L48*$BN$10</f>
        <v>0</v>
      </c>
      <c r="BO48" s="39">
        <v>0</v>
      </c>
      <c r="BP48" s="36">
        <f>BO48*$E48*$F48*$H48*$L48*$BP$10</f>
        <v>0</v>
      </c>
      <c r="BQ48" s="39">
        <v>0</v>
      </c>
      <c r="BR48" s="37">
        <f>BQ48*$E48*$F48*$H48*$L48*$BR$10</f>
        <v>0</v>
      </c>
      <c r="BS48" s="39">
        <v>0</v>
      </c>
      <c r="BT48" s="36">
        <f>BS48*$E48*$F48*$H48*$L48*$BT$10</f>
        <v>0</v>
      </c>
      <c r="BU48" s="72"/>
      <c r="BV48" s="36">
        <f>BU48*$E48*$F48*$H48*$L48*$BV$10</f>
        <v>0</v>
      </c>
      <c r="BW48" s="40"/>
      <c r="BX48" s="36">
        <f>BW48*$E48*$F48*$H48*$L48*$BX$10</f>
        <v>0</v>
      </c>
      <c r="BY48" s="39"/>
      <c r="BZ48" s="36">
        <f>BY48*$E48*$F48*$H48*$L48*$BZ$10</f>
        <v>0</v>
      </c>
      <c r="CA48" s="44"/>
      <c r="CB48" s="41">
        <f>CA48*$E48*$F48*$H48*$L48*$CB$10</f>
        <v>0</v>
      </c>
      <c r="CC48" s="39"/>
      <c r="CD48" s="36">
        <f>CC48*$E48*$F48*$H48*$L48*$CD$10</f>
        <v>0</v>
      </c>
      <c r="CE48" s="39"/>
      <c r="CF48" s="36">
        <f>CE48*$E48*$F48*$H48*$L48*$CF$10</f>
        <v>0</v>
      </c>
      <c r="CG48" s="37">
        <v>0</v>
      </c>
      <c r="CH48" s="36">
        <f>CG48*$E48*$F48*$H48*$L48*$CH$10</f>
        <v>0</v>
      </c>
      <c r="CI48" s="39">
        <v>0</v>
      </c>
      <c r="CJ48" s="36">
        <f>CI48*$E48*$F48*$H48*$L48*$CJ$10</f>
        <v>0</v>
      </c>
      <c r="CK48" s="72"/>
      <c r="CL48" s="36">
        <f>CK48*$E48*$F48*$H48*$L48*$CL$10</f>
        <v>0</v>
      </c>
      <c r="CM48" s="39"/>
      <c r="CN48" s="36">
        <f>CM48*$E48*$F48*$H48*$L48*$CN$10</f>
        <v>0</v>
      </c>
      <c r="CO48" s="39">
        <v>0</v>
      </c>
      <c r="CP48" s="36">
        <f>CO48*$E48*$F48*$H48*$L48*$CP$10</f>
        <v>0</v>
      </c>
      <c r="CQ48" s="39">
        <v>0</v>
      </c>
      <c r="CR48" s="36">
        <f>CQ48*$E48*$F48*$H48*$M48*$CR$10</f>
        <v>0</v>
      </c>
      <c r="CS48" s="39">
        <v>0</v>
      </c>
      <c r="CT48" s="36">
        <f>CS48*$E48*$F48*$H48*$N48*$CT$10</f>
        <v>0</v>
      </c>
      <c r="CU48" s="37"/>
      <c r="CV48" s="36">
        <f>CU48*E48*F48*H48</f>
        <v>0</v>
      </c>
      <c r="CW48" s="37"/>
      <c r="CX48" s="36"/>
      <c r="CY48" s="36"/>
      <c r="CZ48" s="36">
        <f>SUM(CY48*$E48*$F48*$H48*$K48*$R$10)</f>
        <v>0</v>
      </c>
      <c r="DA48" s="36"/>
      <c r="DB48" s="36"/>
      <c r="DC48" s="36"/>
      <c r="DD48" s="36"/>
      <c r="DE48" s="43">
        <f>SUM(Q48+O48+AA48+S48+U48+AC48+Y48+W48+AE48+AI48+AG48+AK48+AM48+AQ48+BM48+BS48+AO48+BA48+BC48+CE48+CG48+CC48+CI48+CK48+BW48+BY48+AS48+AU48+AW48+AY48+BO48+BQ48+BU48+BE48+BG48+BI48+BK48+CA48+CM48+CO48+CQ48+CS48+CU48+CW48+DA48+DC48)</f>
        <v>0</v>
      </c>
      <c r="DF48" s="43">
        <f>SUM(R48+P48+AB48+T48+V48+AD48+Z48+X48+AF48+AJ48+AH48+AL48+AN48+AR48+BN48+BT48+AP48+BB48+BD48+CF48+CH48+CD48+CJ48+CL48+BX48+BZ48+AT48+AV48+AX48+AZ48+BP48+BR48+BV48+BF48+BH48+BJ48+BL48+CB48+CN48+CP48+CR48+CT48+CV48+CX48+DB48+DD48)</f>
        <v>0</v>
      </c>
    </row>
    <row r="49" spans="1:110" x14ac:dyDescent="0.25">
      <c r="A49" s="14"/>
      <c r="B49" s="14">
        <v>28</v>
      </c>
      <c r="C49" s="45" t="s">
        <v>187</v>
      </c>
      <c r="D49" s="62" t="s">
        <v>188</v>
      </c>
      <c r="E49" s="29">
        <v>13916</v>
      </c>
      <c r="F49" s="30">
        <v>1.36</v>
      </c>
      <c r="G49" s="31"/>
      <c r="H49" s="32">
        <v>1</v>
      </c>
      <c r="I49" s="33"/>
      <c r="J49" s="33"/>
      <c r="K49" s="34">
        <v>1.4</v>
      </c>
      <c r="L49" s="34">
        <v>1.68</v>
      </c>
      <c r="M49" s="34">
        <v>2.23</v>
      </c>
      <c r="N49" s="35">
        <v>2.57</v>
      </c>
      <c r="O49" s="46">
        <v>0</v>
      </c>
      <c r="P49" s="36">
        <f>SUM(O49*$E49*$F49*$H49*$K49*$P$10)</f>
        <v>0</v>
      </c>
      <c r="Q49" s="39"/>
      <c r="R49" s="36">
        <f>SUM(Q49*$E49*$F49*$H49*$K49*$R$10)</f>
        <v>0</v>
      </c>
      <c r="S49" s="37">
        <v>42</v>
      </c>
      <c r="T49" s="37">
        <f>SUM(S49*$E49*$F49*$H49*$K49*$T$10)</f>
        <v>1112834.6880000001</v>
      </c>
      <c r="U49" s="39"/>
      <c r="V49" s="36">
        <f>SUM(U49*$E49*$F49*$H49*$K49*$V$10)</f>
        <v>0</v>
      </c>
      <c r="W49" s="39"/>
      <c r="X49" s="36">
        <f>SUM(W49*$E49*$F49*$H49*$K49*$X$10)</f>
        <v>0</v>
      </c>
      <c r="Y49" s="39"/>
      <c r="Z49" s="37">
        <f>SUM(Y49*$E49*$F49*$H49*$K49*$Z$10)</f>
        <v>0</v>
      </c>
      <c r="AA49" s="64">
        <v>0</v>
      </c>
      <c r="AB49" s="36">
        <v>0</v>
      </c>
      <c r="AC49" s="39">
        <v>0</v>
      </c>
      <c r="AD49" s="36">
        <v>0</v>
      </c>
      <c r="AE49" s="39">
        <v>0</v>
      </c>
      <c r="AF49" s="36">
        <v>0</v>
      </c>
      <c r="AG49" s="39">
        <v>0</v>
      </c>
      <c r="AH49" s="36">
        <v>0</v>
      </c>
      <c r="AI49" s="39">
        <v>0</v>
      </c>
      <c r="AJ49" s="36">
        <v>0</v>
      </c>
      <c r="AK49" s="39"/>
      <c r="AL49" s="36">
        <f>AK49*$E49*$F49*$H49*$L49*$AL$10</f>
        <v>0</v>
      </c>
      <c r="AM49" s="64"/>
      <c r="AN49" s="36">
        <f>SUM(AM49*$E49*$F49*$H49*$K49*$AN$10)</f>
        <v>0</v>
      </c>
      <c r="AO49" s="39"/>
      <c r="AP49" s="37">
        <f>SUM(AO49*$E49*$F49*$H49*$K49*$AP$10)</f>
        <v>0</v>
      </c>
      <c r="AQ49" s="39"/>
      <c r="AR49" s="36">
        <f>SUM(AQ49*$E49*$F49*$H49*$K49*$AR$10)</f>
        <v>0</v>
      </c>
      <c r="AS49" s="39"/>
      <c r="AT49" s="36">
        <f>SUM(AS49*$E49*$F49*$H49*$K49*$AT$10)</f>
        <v>0</v>
      </c>
      <c r="AU49" s="39"/>
      <c r="AV49" s="36">
        <f>SUM(AU49*$E49*$F49*$H49*$K49*$AV$10)</f>
        <v>0</v>
      </c>
      <c r="AW49" s="39"/>
      <c r="AX49" s="36">
        <f>SUM(AW49*$E49*$F49*$H49*$K49*$AX$10)</f>
        <v>0</v>
      </c>
      <c r="AY49" s="39"/>
      <c r="AZ49" s="36">
        <f>SUM(AY49*$E49*$F49*$H49*$K49*$AZ$10)</f>
        <v>0</v>
      </c>
      <c r="BA49" s="39"/>
      <c r="BB49" s="36">
        <f>SUM(BA49*$E49*$F49*$H49*$K49*$BB$10)</f>
        <v>0</v>
      </c>
      <c r="BC49" s="39"/>
      <c r="BD49" s="36">
        <f>SUM(BC49*$E49*$F49*$H49*$K49*$BD$10)</f>
        <v>0</v>
      </c>
      <c r="BE49" s="39"/>
      <c r="BF49" s="36">
        <f>SUM(BE49*$E49*$F49*$H49*$K49*$BF$10)</f>
        <v>0</v>
      </c>
      <c r="BG49" s="39"/>
      <c r="BH49" s="36">
        <f>SUM(BG49*$E49*$F49*$H49*$K49*$BH$10)</f>
        <v>0</v>
      </c>
      <c r="BI49" s="39"/>
      <c r="BJ49" s="36">
        <f>SUM(BI49*$E49*$F49*$H49*$K49*$BJ$10)</f>
        <v>0</v>
      </c>
      <c r="BK49" s="39"/>
      <c r="BL49" s="36">
        <f>SUM(BK49*$E49*$F49*$H49*$K49*$BL$10)</f>
        <v>0</v>
      </c>
      <c r="BM49" s="39"/>
      <c r="BN49" s="36">
        <f>BM49*$E49*$F49*$H49*$L49*$BN$10</f>
        <v>0</v>
      </c>
      <c r="BO49" s="39"/>
      <c r="BP49" s="36">
        <f>BO49*$E49*$F49*$H49*$L49*$BP$10</f>
        <v>0</v>
      </c>
      <c r="BQ49" s="39"/>
      <c r="BR49" s="37">
        <f>BQ49*$E49*$F49*$H49*$L49*$BR$10</f>
        <v>0</v>
      </c>
      <c r="BS49" s="39"/>
      <c r="BT49" s="36">
        <f>BS49*$E49*$F49*$H49*$L49*$BT$10</f>
        <v>0</v>
      </c>
      <c r="BU49" s="71">
        <v>72</v>
      </c>
      <c r="BV49" s="36">
        <f>BU49*$E49*$F49*$H49*$L49*$BV$10</f>
        <v>2289259.9296000004</v>
      </c>
      <c r="BW49" s="44"/>
      <c r="BX49" s="36">
        <f>BW49*$E49*$F49*$H49*$L49*$BX$10</f>
        <v>0</v>
      </c>
      <c r="BY49" s="39"/>
      <c r="BZ49" s="36">
        <f>BY49*$E49*$F49*$H49*$L49*$BZ$10</f>
        <v>0</v>
      </c>
      <c r="CA49" s="44"/>
      <c r="CB49" s="41">
        <f>CA49*$E49*$F49*$H49*$L49*$CB$10</f>
        <v>0</v>
      </c>
      <c r="CC49" s="39"/>
      <c r="CD49" s="36">
        <f>CC49*$E49*$F49*$H49*$L49*$CD$10</f>
        <v>0</v>
      </c>
      <c r="CE49" s="39"/>
      <c r="CF49" s="36">
        <f>CE49*$E49*$F49*$H49*$L49*$CF$10</f>
        <v>0</v>
      </c>
      <c r="CG49" s="37">
        <v>5</v>
      </c>
      <c r="CH49" s="36">
        <f>CG49*$E49*$F49*$H49*$L49*$CH$10</f>
        <v>158976.38399999999</v>
      </c>
      <c r="CI49" s="39"/>
      <c r="CJ49" s="36">
        <f>CI49*$E49*$F49*$H49*$L49*$CJ$10</f>
        <v>0</v>
      </c>
      <c r="CK49" s="39"/>
      <c r="CL49" s="36">
        <f>CK49*$E49*$F49*$H49*$L49*$CL$10</f>
        <v>0</v>
      </c>
      <c r="CM49" s="39"/>
      <c r="CN49" s="36">
        <f>CM49*$E49*$F49*$H49*$L49*$CN$10</f>
        <v>0</v>
      </c>
      <c r="CO49" s="39"/>
      <c r="CP49" s="36">
        <f>CO49*$E49*$F49*$H49*$L49*$CP$10</f>
        <v>0</v>
      </c>
      <c r="CQ49" s="39"/>
      <c r="CR49" s="36">
        <f>CQ49*$E49*$F49*$H49*$M49*$CR$10</f>
        <v>0</v>
      </c>
      <c r="CS49" s="39"/>
      <c r="CT49" s="36">
        <f>CS49*$E49*$F49*$H49*$N49*$CT$10</f>
        <v>0</v>
      </c>
      <c r="CU49" s="37"/>
      <c r="CV49" s="36">
        <f>CU49*E49*F49*H49</f>
        <v>0</v>
      </c>
      <c r="CW49" s="37"/>
      <c r="CX49" s="36"/>
      <c r="CY49" s="36"/>
      <c r="CZ49" s="36">
        <f>SUM(CY49*$E49*$F49*$H49*$K49*$R$10)</f>
        <v>0</v>
      </c>
      <c r="DA49" s="36"/>
      <c r="DB49" s="36"/>
      <c r="DC49" s="36"/>
      <c r="DD49" s="36"/>
      <c r="DE49" s="43">
        <f>SUM(Q49+O49+AA49+S49+U49+AC49+Y49+W49+AE49+AI49+AG49+AK49+AM49+AQ49+BM49+BS49+AO49+BA49+BC49+CE49+CG49+CC49+CI49+CK49+BW49+BY49+AS49+AU49+AW49+AY49+BO49+BQ49+BU49+BE49+BG49+BI49+BK49+CA49+CM49+CO49+CQ49+CS49+CU49+CW49+DA49+DC49)</f>
        <v>119</v>
      </c>
      <c r="DF49" s="43">
        <f>SUM(R49+P49+AB49+T49+V49+AD49+Z49+X49+AF49+AJ49+AH49+AL49+AN49+AR49+BN49+BT49+AP49+BB49+BD49+CF49+CH49+CD49+CJ49+CL49+BX49+BZ49+AT49+AV49+AX49+AZ49+BP49+BR49+BV49+BF49+BH49+BJ49+BL49+CB49+CN49+CP49+CR49+CT49+CV49+CX49+DB49+DD49)</f>
        <v>3561071.0016000005</v>
      </c>
    </row>
    <row r="50" spans="1:110" s="79" customFormat="1" ht="15" x14ac:dyDescent="0.25">
      <c r="A50" s="180">
        <v>12</v>
      </c>
      <c r="B50" s="180"/>
      <c r="C50" s="160" t="s">
        <v>189</v>
      </c>
      <c r="D50" s="161" t="s">
        <v>190</v>
      </c>
      <c r="E50" s="170">
        <v>13916</v>
      </c>
      <c r="F50" s="178"/>
      <c r="G50" s="172"/>
      <c r="H50" s="163"/>
      <c r="I50" s="139"/>
      <c r="J50" s="139"/>
      <c r="K50" s="183">
        <v>1.4</v>
      </c>
      <c r="L50" s="181">
        <v>1.68</v>
      </c>
      <c r="M50" s="181">
        <v>2.23</v>
      </c>
      <c r="N50" s="182">
        <v>2.57</v>
      </c>
      <c r="O50" s="179">
        <f t="shared" ref="O50:AT50" si="44">SUM(O51:O58)</f>
        <v>16</v>
      </c>
      <c r="P50" s="179">
        <f t="shared" si="44"/>
        <v>217423.58399999997</v>
      </c>
      <c r="Q50" s="179">
        <f t="shared" si="44"/>
        <v>0</v>
      </c>
      <c r="R50" s="179">
        <f t="shared" si="44"/>
        <v>0</v>
      </c>
      <c r="S50" s="179">
        <f t="shared" si="44"/>
        <v>0</v>
      </c>
      <c r="T50" s="179">
        <f t="shared" si="44"/>
        <v>0</v>
      </c>
      <c r="U50" s="179">
        <f t="shared" si="44"/>
        <v>0</v>
      </c>
      <c r="V50" s="179">
        <f t="shared" si="44"/>
        <v>0</v>
      </c>
      <c r="W50" s="179">
        <f t="shared" si="44"/>
        <v>0</v>
      </c>
      <c r="X50" s="179">
        <f t="shared" si="44"/>
        <v>0</v>
      </c>
      <c r="Y50" s="179">
        <f t="shared" si="44"/>
        <v>0</v>
      </c>
      <c r="Z50" s="179">
        <f t="shared" si="44"/>
        <v>0</v>
      </c>
      <c r="AA50" s="179">
        <f t="shared" si="44"/>
        <v>0</v>
      </c>
      <c r="AB50" s="179">
        <f t="shared" si="44"/>
        <v>0</v>
      </c>
      <c r="AC50" s="179">
        <f t="shared" si="44"/>
        <v>15</v>
      </c>
      <c r="AD50" s="179">
        <f t="shared" si="44"/>
        <v>283468.92</v>
      </c>
      <c r="AE50" s="179">
        <f t="shared" si="44"/>
        <v>60</v>
      </c>
      <c r="AF50" s="179">
        <f t="shared" si="44"/>
        <v>658505.12</v>
      </c>
      <c r="AG50" s="179">
        <f t="shared" si="44"/>
        <v>94</v>
      </c>
      <c r="AH50" s="179">
        <f t="shared" si="44"/>
        <v>27618055.416000001</v>
      </c>
      <c r="AI50" s="179">
        <f t="shared" si="44"/>
        <v>0</v>
      </c>
      <c r="AJ50" s="179">
        <f t="shared" si="44"/>
        <v>0</v>
      </c>
      <c r="AK50" s="179">
        <f t="shared" si="44"/>
        <v>31</v>
      </c>
      <c r="AL50" s="179">
        <f t="shared" si="44"/>
        <v>391830.02879999997</v>
      </c>
      <c r="AM50" s="179">
        <f t="shared" si="44"/>
        <v>0</v>
      </c>
      <c r="AN50" s="179">
        <f t="shared" si="44"/>
        <v>0</v>
      </c>
      <c r="AO50" s="179">
        <f t="shared" si="44"/>
        <v>0</v>
      </c>
      <c r="AP50" s="179">
        <f t="shared" si="44"/>
        <v>0</v>
      </c>
      <c r="AQ50" s="179">
        <f t="shared" si="44"/>
        <v>0</v>
      </c>
      <c r="AR50" s="179">
        <f t="shared" si="44"/>
        <v>0</v>
      </c>
      <c r="AS50" s="179">
        <f t="shared" si="44"/>
        <v>0</v>
      </c>
      <c r="AT50" s="179">
        <f t="shared" si="44"/>
        <v>0</v>
      </c>
      <c r="AU50" s="179">
        <f t="shared" ref="AU50:DF50" si="45">SUM(AU51:AU58)</f>
        <v>0</v>
      </c>
      <c r="AV50" s="179">
        <f t="shared" si="45"/>
        <v>0</v>
      </c>
      <c r="AW50" s="179">
        <f t="shared" si="45"/>
        <v>0</v>
      </c>
      <c r="AX50" s="179">
        <f t="shared" si="45"/>
        <v>0</v>
      </c>
      <c r="AY50" s="179">
        <f t="shared" si="45"/>
        <v>0</v>
      </c>
      <c r="AZ50" s="179">
        <f t="shared" si="45"/>
        <v>0</v>
      </c>
      <c r="BA50" s="179">
        <f t="shared" si="45"/>
        <v>0</v>
      </c>
      <c r="BB50" s="179">
        <f t="shared" si="45"/>
        <v>0</v>
      </c>
      <c r="BC50" s="179">
        <f t="shared" si="45"/>
        <v>0</v>
      </c>
      <c r="BD50" s="179">
        <f t="shared" si="45"/>
        <v>0</v>
      </c>
      <c r="BE50" s="179">
        <f t="shared" si="45"/>
        <v>0</v>
      </c>
      <c r="BF50" s="179">
        <f t="shared" si="45"/>
        <v>0</v>
      </c>
      <c r="BG50" s="179">
        <f t="shared" si="45"/>
        <v>0</v>
      </c>
      <c r="BH50" s="179">
        <f t="shared" si="45"/>
        <v>0</v>
      </c>
      <c r="BI50" s="179">
        <f t="shared" si="45"/>
        <v>0</v>
      </c>
      <c r="BJ50" s="179">
        <f t="shared" si="45"/>
        <v>0</v>
      </c>
      <c r="BK50" s="179">
        <f t="shared" si="45"/>
        <v>74</v>
      </c>
      <c r="BL50" s="179">
        <f t="shared" si="45"/>
        <v>962040.91200000001</v>
      </c>
      <c r="BM50" s="179">
        <f t="shared" si="45"/>
        <v>11</v>
      </c>
      <c r="BN50" s="179">
        <f t="shared" si="45"/>
        <v>4567297.9967999998</v>
      </c>
      <c r="BO50" s="179">
        <f t="shared" si="45"/>
        <v>0</v>
      </c>
      <c r="BP50" s="179">
        <f t="shared" si="45"/>
        <v>0</v>
      </c>
      <c r="BQ50" s="179">
        <f t="shared" si="45"/>
        <v>200</v>
      </c>
      <c r="BR50" s="179">
        <f t="shared" si="45"/>
        <v>2796114.048</v>
      </c>
      <c r="BS50" s="179">
        <f t="shared" si="45"/>
        <v>0</v>
      </c>
      <c r="BT50" s="179">
        <f t="shared" si="45"/>
        <v>0</v>
      </c>
      <c r="BU50" s="179">
        <f t="shared" si="45"/>
        <v>0</v>
      </c>
      <c r="BV50" s="179">
        <f t="shared" si="45"/>
        <v>0</v>
      </c>
      <c r="BW50" s="179">
        <f t="shared" si="45"/>
        <v>95</v>
      </c>
      <c r="BX50" s="179">
        <f t="shared" si="45"/>
        <v>11350680.028799998</v>
      </c>
      <c r="BY50" s="179">
        <f t="shared" si="45"/>
        <v>120</v>
      </c>
      <c r="BZ50" s="179">
        <f t="shared" si="45"/>
        <v>1823552.64</v>
      </c>
      <c r="CA50" s="179">
        <f t="shared" si="45"/>
        <v>0</v>
      </c>
      <c r="CB50" s="179">
        <f t="shared" si="45"/>
        <v>0</v>
      </c>
      <c r="CC50" s="179">
        <f t="shared" si="45"/>
        <v>0</v>
      </c>
      <c r="CD50" s="179">
        <f t="shared" si="45"/>
        <v>0</v>
      </c>
      <c r="CE50" s="179">
        <f t="shared" si="45"/>
        <v>0</v>
      </c>
      <c r="CF50" s="179">
        <f t="shared" si="45"/>
        <v>0</v>
      </c>
      <c r="CG50" s="179">
        <f t="shared" si="45"/>
        <v>8</v>
      </c>
      <c r="CH50" s="179">
        <f t="shared" si="45"/>
        <v>134896.13759999999</v>
      </c>
      <c r="CI50" s="179">
        <f t="shared" si="45"/>
        <v>6</v>
      </c>
      <c r="CJ50" s="179">
        <f t="shared" si="45"/>
        <v>88138.377600000007</v>
      </c>
      <c r="CK50" s="179">
        <f t="shared" si="45"/>
        <v>0</v>
      </c>
      <c r="CL50" s="179">
        <f t="shared" si="45"/>
        <v>0</v>
      </c>
      <c r="CM50" s="179">
        <f t="shared" si="45"/>
        <v>8</v>
      </c>
      <c r="CN50" s="179">
        <f t="shared" si="45"/>
        <v>121570.17599999999</v>
      </c>
      <c r="CO50" s="179">
        <f t="shared" si="45"/>
        <v>10</v>
      </c>
      <c r="CP50" s="179">
        <f t="shared" si="45"/>
        <v>183056.63039999997</v>
      </c>
      <c r="CQ50" s="179">
        <f t="shared" si="45"/>
        <v>42</v>
      </c>
      <c r="CR50" s="179">
        <f t="shared" si="45"/>
        <v>1500119.7511999998</v>
      </c>
      <c r="CS50" s="179">
        <f t="shared" si="45"/>
        <v>0</v>
      </c>
      <c r="CT50" s="179">
        <f t="shared" si="45"/>
        <v>0</v>
      </c>
      <c r="CU50" s="179">
        <f t="shared" si="45"/>
        <v>0</v>
      </c>
      <c r="CV50" s="179">
        <f t="shared" si="45"/>
        <v>0</v>
      </c>
      <c r="CW50" s="179">
        <f t="shared" si="45"/>
        <v>0</v>
      </c>
      <c r="CX50" s="179">
        <f t="shared" si="45"/>
        <v>0</v>
      </c>
      <c r="CY50" s="179">
        <f t="shared" si="45"/>
        <v>0</v>
      </c>
      <c r="CZ50" s="179">
        <f t="shared" si="45"/>
        <v>0</v>
      </c>
      <c r="DA50" s="179">
        <f t="shared" si="45"/>
        <v>0</v>
      </c>
      <c r="DB50" s="179">
        <f t="shared" si="45"/>
        <v>0</v>
      </c>
      <c r="DC50" s="179">
        <f t="shared" si="45"/>
        <v>0</v>
      </c>
      <c r="DD50" s="179">
        <f t="shared" si="45"/>
        <v>0</v>
      </c>
      <c r="DE50" s="179">
        <f t="shared" si="45"/>
        <v>790</v>
      </c>
      <c r="DF50" s="179">
        <f t="shared" si="45"/>
        <v>52696749.767199993</v>
      </c>
    </row>
    <row r="51" spans="1:110" ht="30" customHeight="1" x14ac:dyDescent="0.25">
      <c r="A51" s="14"/>
      <c r="B51" s="14">
        <v>29</v>
      </c>
      <c r="C51" s="45" t="s">
        <v>191</v>
      </c>
      <c r="D51" s="62" t="s">
        <v>192</v>
      </c>
      <c r="E51" s="29">
        <v>13916</v>
      </c>
      <c r="F51" s="30">
        <v>2.75</v>
      </c>
      <c r="G51" s="31"/>
      <c r="H51" s="32">
        <v>1</v>
      </c>
      <c r="I51" s="33"/>
      <c r="J51" s="33"/>
      <c r="K51" s="34">
        <v>1.4</v>
      </c>
      <c r="L51" s="34">
        <v>1.68</v>
      </c>
      <c r="M51" s="34">
        <v>2.23</v>
      </c>
      <c r="N51" s="35">
        <v>2.57</v>
      </c>
      <c r="O51" s="46"/>
      <c r="P51" s="36">
        <f t="shared" ref="P51:P58" si="46">SUM(O51*$E51*$F51*$H51*$K51*$P$10)</f>
        <v>0</v>
      </c>
      <c r="Q51" s="39"/>
      <c r="R51" s="36">
        <f t="shared" ref="R51:R58" si="47">SUM(Q51*$E51*$F51*$H51*$K51*$R$10)</f>
        <v>0</v>
      </c>
      <c r="S51" s="39"/>
      <c r="T51" s="37">
        <f t="shared" ref="T51:T58" si="48">SUM(S51*$E51*$F51*$H51*$K51*$T$10)</f>
        <v>0</v>
      </c>
      <c r="U51" s="39"/>
      <c r="V51" s="36">
        <f t="shared" ref="V51:V58" si="49">SUM(U51*$E51*$F51*$H51*$K51*$V$10)</f>
        <v>0</v>
      </c>
      <c r="W51" s="39"/>
      <c r="X51" s="36">
        <f t="shared" ref="X51:X58" si="50">SUM(W51*$E51*$F51*$H51*$K51*$X$10)</f>
        <v>0</v>
      </c>
      <c r="Y51" s="39"/>
      <c r="Z51" s="37">
        <f t="shared" ref="Z51:Z58" si="51">SUM(Y51*$E51*$F51*$H51*$K51*$Z$10)</f>
        <v>0</v>
      </c>
      <c r="AA51" s="64"/>
      <c r="AB51" s="36"/>
      <c r="AC51" s="39"/>
      <c r="AD51" s="36"/>
      <c r="AE51" s="39"/>
      <c r="AF51" s="36"/>
      <c r="AG51" s="39"/>
      <c r="AH51" s="36">
        <f t="shared" ref="AH51:AH58" si="52">AG51*E51*F51*H51*K51</f>
        <v>0</v>
      </c>
      <c r="AI51" s="39"/>
      <c r="AJ51" s="36"/>
      <c r="AK51" s="37">
        <v>0</v>
      </c>
      <c r="AL51" s="36">
        <f t="shared" ref="AL51:AL58" si="53">AK51*$E51*$F51*$H51*$L51*$AL$10</f>
        <v>0</v>
      </c>
      <c r="AM51" s="64"/>
      <c r="AN51" s="36">
        <f t="shared" ref="AN51:AN58" si="54">SUM(AM51*$E51*$F51*$H51*$K51*$AN$10)</f>
        <v>0</v>
      </c>
      <c r="AO51" s="39"/>
      <c r="AP51" s="37">
        <f t="shared" ref="AP51:AP58" si="55">SUM(AO51*$E51*$F51*$H51*$K51*$AP$10)</f>
        <v>0</v>
      </c>
      <c r="AQ51" s="39"/>
      <c r="AR51" s="36">
        <f t="shared" ref="AR51:AR58" si="56">SUM(AQ51*$E51*$F51*$H51*$K51*$AR$10)</f>
        <v>0</v>
      </c>
      <c r="AS51" s="39"/>
      <c r="AT51" s="36">
        <f t="shared" ref="AT51:AT58" si="57">SUM(AS51*$E51*$F51*$H51*$K51*$AT$10)</f>
        <v>0</v>
      </c>
      <c r="AU51" s="39"/>
      <c r="AV51" s="36">
        <f t="shared" ref="AV51:AV58" si="58">SUM(AU51*$E51*$F51*$H51*$K51*$AV$10)</f>
        <v>0</v>
      </c>
      <c r="AW51" s="39"/>
      <c r="AX51" s="36">
        <f t="shared" ref="AX51:AX58" si="59">SUM(AW51*$E51*$F51*$H51*$K51*$AX$10)</f>
        <v>0</v>
      </c>
      <c r="AY51" s="39"/>
      <c r="AZ51" s="36">
        <f t="shared" ref="AZ51:AZ58" si="60">SUM(AY51*$E51*$F51*$H51*$K51*$AZ$10)</f>
        <v>0</v>
      </c>
      <c r="BA51" s="39"/>
      <c r="BB51" s="36">
        <f t="shared" ref="BB51:BB58" si="61">SUM(BA51*$E51*$F51*$H51*$K51*$BB$10)</f>
        <v>0</v>
      </c>
      <c r="BC51" s="39"/>
      <c r="BD51" s="36">
        <f t="shared" ref="BD51:BD58" si="62">SUM(BC51*$E51*$F51*$H51*$K51*$BD$10)</f>
        <v>0</v>
      </c>
      <c r="BE51" s="39"/>
      <c r="BF51" s="36">
        <f t="shared" ref="BF51:BF58" si="63">SUM(BE51*$E51*$F51*$H51*$K51*$BF$10)</f>
        <v>0</v>
      </c>
      <c r="BG51" s="39"/>
      <c r="BH51" s="36">
        <f t="shared" ref="BH51:BH58" si="64">SUM(BG51*$E51*$F51*$H51*$K51*$BH$10)</f>
        <v>0</v>
      </c>
      <c r="BI51" s="39"/>
      <c r="BJ51" s="36">
        <f t="shared" ref="BJ51:BJ58" si="65">SUM(BI51*$E51*$F51*$H51*$K51*$BJ$10)</f>
        <v>0</v>
      </c>
      <c r="BK51" s="39"/>
      <c r="BL51" s="36">
        <f t="shared" ref="BL51:BL58" si="66">SUM(BK51*$E51*$F51*$H51*$K51*$BL$10)</f>
        <v>0</v>
      </c>
      <c r="BM51" s="39"/>
      <c r="BN51" s="36">
        <f t="shared" ref="BN51:BN58" si="67">BM51*$E51*$F51*$H51*$L51*$BN$10</f>
        <v>0</v>
      </c>
      <c r="BO51" s="39"/>
      <c r="BP51" s="36">
        <f t="shared" ref="BP51:BP58" si="68">BO51*$E51*$F51*$H51*$L51*$BP$10</f>
        <v>0</v>
      </c>
      <c r="BQ51" s="77"/>
      <c r="BR51" s="37">
        <f t="shared" ref="BR51:BR58" si="69">BQ51*$E51*$F51*$H51*$L51*$BR$10</f>
        <v>0</v>
      </c>
      <c r="BS51" s="39"/>
      <c r="BT51" s="36">
        <f t="shared" ref="BT51:BT58" si="70">BS51*$E51*$F51*$H51*$L51*$BT$10</f>
        <v>0</v>
      </c>
      <c r="BU51" s="39"/>
      <c r="BV51" s="36">
        <f t="shared" ref="BV51:BV58" si="71">BU51*$E51*$F51*$H51*$L51*$BV$10</f>
        <v>0</v>
      </c>
      <c r="BW51" s="44"/>
      <c r="BX51" s="36">
        <f t="shared" ref="BX51:BX58" si="72">BW51*$E51*$F51*$H51*$L51*$BX$10</f>
        <v>0</v>
      </c>
      <c r="BY51" s="39"/>
      <c r="BZ51" s="36">
        <f t="shared" ref="BZ51:BZ58" si="73">BY51*$E51*$F51*$H51*$L51*$BZ$10</f>
        <v>0</v>
      </c>
      <c r="CA51" s="44">
        <v>0</v>
      </c>
      <c r="CB51" s="41">
        <f t="shared" ref="CB51:CB58" si="74">CA51*$E51*$F51*$H51*$L51*$CB$10</f>
        <v>0</v>
      </c>
      <c r="CC51" s="39"/>
      <c r="CD51" s="36">
        <f t="shared" ref="CD51:CD58" si="75">CC51*$E51*$F51*$H51*$L51*$CD$10</f>
        <v>0</v>
      </c>
      <c r="CE51" s="39"/>
      <c r="CF51" s="36">
        <f t="shared" ref="CF51:CF58" si="76">CE51*$E51*$F51*$H51*$L51*$CF$10</f>
        <v>0</v>
      </c>
      <c r="CG51" s="37"/>
      <c r="CH51" s="36">
        <f t="shared" ref="CH51:CH58" si="77">CG51*$E51*$F51*$H51*$L51*$CH$10</f>
        <v>0</v>
      </c>
      <c r="CI51" s="39"/>
      <c r="CJ51" s="36">
        <f t="shared" ref="CJ51:CJ58" si="78">CI51*$E51*$F51*$H51*$L51*$CJ$10</f>
        <v>0</v>
      </c>
      <c r="CK51" s="39"/>
      <c r="CL51" s="36">
        <f t="shared" ref="CL51:CL58" si="79">CK51*$E51*$F51*$H51*$L51*$CL$10</f>
        <v>0</v>
      </c>
      <c r="CM51" s="39"/>
      <c r="CN51" s="36">
        <f t="shared" ref="CN51:CN58" si="80">CM51*$E51*$F51*$H51*$L51*$CN$10</f>
        <v>0</v>
      </c>
      <c r="CO51" s="39"/>
      <c r="CP51" s="36">
        <f t="shared" ref="CP51:CP58" si="81">CO51*$E51*$F51*$H51*$L51*$CP$10</f>
        <v>0</v>
      </c>
      <c r="CQ51" s="39"/>
      <c r="CR51" s="36">
        <f t="shared" ref="CR51:CR58" si="82">CQ51*$E51*$F51*$H51*$M51*$CR$10</f>
        <v>0</v>
      </c>
      <c r="CS51" s="39"/>
      <c r="CT51" s="36">
        <f t="shared" ref="CT51:CT58" si="83">CS51*$E51*$F51*$H51*$N51*$CT$10</f>
        <v>0</v>
      </c>
      <c r="CU51" s="37"/>
      <c r="CV51" s="36">
        <f t="shared" ref="CV51:CV58" si="84">CU51*E51*F51*H51</f>
        <v>0</v>
      </c>
      <c r="CW51" s="37"/>
      <c r="CX51" s="36"/>
      <c r="CY51" s="36"/>
      <c r="CZ51" s="36">
        <f t="shared" ref="CZ51:CZ58" si="85">SUM(CY51*$E51*$F51*$H51*$K51*$R$10)</f>
        <v>0</v>
      </c>
      <c r="DA51" s="36"/>
      <c r="DB51" s="36"/>
      <c r="DC51" s="36"/>
      <c r="DD51" s="36"/>
      <c r="DE51" s="43">
        <f t="shared" ref="DE51:DF58" si="86">SUM(Q51+O51+AA51+S51+U51+AC51+Y51+W51+AE51+AI51+AG51+AK51+AM51+AQ51+BM51+BS51+AO51+BA51+BC51+CE51+CG51+CC51+CI51+CK51+BW51+BY51+AS51+AU51+AW51+AY51+BO51+BQ51+BU51+BE51+BG51+BI51+BK51+CA51+CM51+CO51+CQ51+CS51+CU51+CW51+DA51+DC51)</f>
        <v>0</v>
      </c>
      <c r="DF51" s="43">
        <f t="shared" si="86"/>
        <v>0</v>
      </c>
    </row>
    <row r="52" spans="1:110" ht="30" x14ac:dyDescent="0.25">
      <c r="A52" s="14"/>
      <c r="B52" s="14">
        <v>30</v>
      </c>
      <c r="C52" s="45" t="s">
        <v>193</v>
      </c>
      <c r="D52" s="62" t="s">
        <v>194</v>
      </c>
      <c r="E52" s="29">
        <v>13916</v>
      </c>
      <c r="F52" s="30">
        <v>4.9000000000000004</v>
      </c>
      <c r="G52" s="31"/>
      <c r="H52" s="32">
        <v>1</v>
      </c>
      <c r="I52" s="33"/>
      <c r="J52" s="33"/>
      <c r="K52" s="74">
        <v>1.4</v>
      </c>
      <c r="L52" s="74">
        <v>1.68</v>
      </c>
      <c r="M52" s="74">
        <v>2.23</v>
      </c>
      <c r="N52" s="75">
        <v>2.57</v>
      </c>
      <c r="O52" s="46"/>
      <c r="P52" s="36">
        <f t="shared" si="46"/>
        <v>0</v>
      </c>
      <c r="Q52" s="39"/>
      <c r="R52" s="36">
        <f t="shared" si="47"/>
        <v>0</v>
      </c>
      <c r="S52" s="39"/>
      <c r="T52" s="37">
        <f t="shared" si="48"/>
        <v>0</v>
      </c>
      <c r="U52" s="39"/>
      <c r="V52" s="36">
        <f t="shared" si="49"/>
        <v>0</v>
      </c>
      <c r="W52" s="39"/>
      <c r="X52" s="36">
        <f t="shared" si="50"/>
        <v>0</v>
      </c>
      <c r="Y52" s="39"/>
      <c r="Z52" s="37">
        <f t="shared" si="51"/>
        <v>0</v>
      </c>
      <c r="AA52" s="64"/>
      <c r="AB52" s="36"/>
      <c r="AC52" s="39"/>
      <c r="AD52" s="36"/>
      <c r="AE52" s="39"/>
      <c r="AF52" s="36"/>
      <c r="AG52" s="39"/>
      <c r="AH52" s="36">
        <f t="shared" si="52"/>
        <v>0</v>
      </c>
      <c r="AI52" s="39"/>
      <c r="AJ52" s="36"/>
      <c r="AK52" s="37">
        <v>0</v>
      </c>
      <c r="AL52" s="36">
        <f t="shared" si="53"/>
        <v>0</v>
      </c>
      <c r="AM52" s="64"/>
      <c r="AN52" s="36">
        <f t="shared" si="54"/>
        <v>0</v>
      </c>
      <c r="AO52" s="39"/>
      <c r="AP52" s="37">
        <f t="shared" si="55"/>
        <v>0</v>
      </c>
      <c r="AQ52" s="39"/>
      <c r="AR52" s="36">
        <f t="shared" si="56"/>
        <v>0</v>
      </c>
      <c r="AS52" s="39"/>
      <c r="AT52" s="36">
        <f t="shared" si="57"/>
        <v>0</v>
      </c>
      <c r="AU52" s="39"/>
      <c r="AV52" s="36">
        <f t="shared" si="58"/>
        <v>0</v>
      </c>
      <c r="AW52" s="39"/>
      <c r="AX52" s="36">
        <f t="shared" si="59"/>
        <v>0</v>
      </c>
      <c r="AY52" s="39"/>
      <c r="AZ52" s="36">
        <f t="shared" si="60"/>
        <v>0</v>
      </c>
      <c r="BA52" s="39"/>
      <c r="BB52" s="36">
        <f t="shared" si="61"/>
        <v>0</v>
      </c>
      <c r="BC52" s="39"/>
      <c r="BD52" s="36">
        <f t="shared" si="62"/>
        <v>0</v>
      </c>
      <c r="BE52" s="39"/>
      <c r="BF52" s="36">
        <f t="shared" si="63"/>
        <v>0</v>
      </c>
      <c r="BG52" s="39"/>
      <c r="BH52" s="36">
        <f t="shared" si="64"/>
        <v>0</v>
      </c>
      <c r="BI52" s="39"/>
      <c r="BJ52" s="36">
        <f t="shared" si="65"/>
        <v>0</v>
      </c>
      <c r="BK52" s="39"/>
      <c r="BL52" s="36">
        <f t="shared" si="66"/>
        <v>0</v>
      </c>
      <c r="BM52" s="39"/>
      <c r="BN52" s="36">
        <f t="shared" si="67"/>
        <v>0</v>
      </c>
      <c r="BO52" s="39"/>
      <c r="BP52" s="36">
        <f t="shared" si="68"/>
        <v>0</v>
      </c>
      <c r="BQ52" s="77"/>
      <c r="BR52" s="37">
        <f t="shared" si="69"/>
        <v>0</v>
      </c>
      <c r="BS52" s="39"/>
      <c r="BT52" s="36">
        <f t="shared" si="70"/>
        <v>0</v>
      </c>
      <c r="BU52" s="39"/>
      <c r="BV52" s="36">
        <f t="shared" si="71"/>
        <v>0</v>
      </c>
      <c r="BW52" s="44"/>
      <c r="BX52" s="36">
        <f t="shared" si="72"/>
        <v>0</v>
      </c>
      <c r="BY52" s="39"/>
      <c r="BZ52" s="36">
        <f t="shared" si="73"/>
        <v>0</v>
      </c>
      <c r="CA52" s="44">
        <v>0</v>
      </c>
      <c r="CB52" s="41">
        <f t="shared" si="74"/>
        <v>0</v>
      </c>
      <c r="CC52" s="39"/>
      <c r="CD52" s="36">
        <f t="shared" si="75"/>
        <v>0</v>
      </c>
      <c r="CE52" s="39"/>
      <c r="CF52" s="36">
        <f t="shared" si="76"/>
        <v>0</v>
      </c>
      <c r="CG52" s="37"/>
      <c r="CH52" s="36">
        <f t="shared" si="77"/>
        <v>0</v>
      </c>
      <c r="CI52" s="39"/>
      <c r="CJ52" s="36">
        <f t="shared" si="78"/>
        <v>0</v>
      </c>
      <c r="CK52" s="39"/>
      <c r="CL52" s="36">
        <f t="shared" si="79"/>
        <v>0</v>
      </c>
      <c r="CM52" s="39"/>
      <c r="CN52" s="36">
        <f t="shared" si="80"/>
        <v>0</v>
      </c>
      <c r="CO52" s="39"/>
      <c r="CP52" s="36">
        <f t="shared" si="81"/>
        <v>0</v>
      </c>
      <c r="CQ52" s="39"/>
      <c r="CR52" s="36">
        <f t="shared" si="82"/>
        <v>0</v>
      </c>
      <c r="CS52" s="39"/>
      <c r="CT52" s="36">
        <f t="shared" si="83"/>
        <v>0</v>
      </c>
      <c r="CU52" s="37"/>
      <c r="CV52" s="36">
        <f t="shared" si="84"/>
        <v>0</v>
      </c>
      <c r="CW52" s="37"/>
      <c r="CX52" s="36"/>
      <c r="CY52" s="36"/>
      <c r="CZ52" s="36">
        <f t="shared" si="85"/>
        <v>0</v>
      </c>
      <c r="DA52" s="36"/>
      <c r="DB52" s="36"/>
      <c r="DC52" s="36"/>
      <c r="DD52" s="36"/>
      <c r="DE52" s="43">
        <f t="shared" si="86"/>
        <v>0</v>
      </c>
      <c r="DF52" s="43">
        <f t="shared" si="86"/>
        <v>0</v>
      </c>
    </row>
    <row r="53" spans="1:110" ht="30" x14ac:dyDescent="0.25">
      <c r="A53" s="14"/>
      <c r="B53" s="14">
        <v>31</v>
      </c>
      <c r="C53" s="45" t="s">
        <v>195</v>
      </c>
      <c r="D53" s="87" t="s">
        <v>196</v>
      </c>
      <c r="E53" s="29">
        <v>13916</v>
      </c>
      <c r="F53" s="30">
        <v>22.2</v>
      </c>
      <c r="G53" s="31"/>
      <c r="H53" s="98">
        <v>0.8</v>
      </c>
      <c r="I53" s="33"/>
      <c r="J53" s="33"/>
      <c r="K53" s="88">
        <v>1.4</v>
      </c>
      <c r="L53" s="74">
        <v>1.68</v>
      </c>
      <c r="M53" s="74">
        <v>2.23</v>
      </c>
      <c r="N53" s="75">
        <v>2.57</v>
      </c>
      <c r="O53" s="46"/>
      <c r="P53" s="36">
        <f>SUM(O53*$E53*$F53*$H53*$K53*$P$10)</f>
        <v>0</v>
      </c>
      <c r="Q53" s="39"/>
      <c r="R53" s="36">
        <f t="shared" si="47"/>
        <v>0</v>
      </c>
      <c r="S53" s="39"/>
      <c r="T53" s="37">
        <f t="shared" si="48"/>
        <v>0</v>
      </c>
      <c r="U53" s="39"/>
      <c r="V53" s="36">
        <f t="shared" si="49"/>
        <v>0</v>
      </c>
      <c r="W53" s="39"/>
      <c r="X53" s="36">
        <f t="shared" si="50"/>
        <v>0</v>
      </c>
      <c r="Y53" s="39"/>
      <c r="Z53" s="37">
        <f t="shared" si="51"/>
        <v>0</v>
      </c>
      <c r="AA53" s="64">
        <v>0</v>
      </c>
      <c r="AB53" s="36">
        <v>0</v>
      </c>
      <c r="AC53" s="37">
        <v>0</v>
      </c>
      <c r="AD53" s="36">
        <v>0</v>
      </c>
      <c r="AE53" s="39">
        <v>0</v>
      </c>
      <c r="AF53" s="36">
        <v>0</v>
      </c>
      <c r="AG53" s="44">
        <v>79</v>
      </c>
      <c r="AH53" s="36">
        <f t="shared" si="52"/>
        <v>27334586.495999999</v>
      </c>
      <c r="AI53" s="46">
        <v>0</v>
      </c>
      <c r="AJ53" s="36">
        <v>0</v>
      </c>
      <c r="AK53" s="37">
        <v>0</v>
      </c>
      <c r="AL53" s="36">
        <f t="shared" si="53"/>
        <v>0</v>
      </c>
      <c r="AM53" s="64"/>
      <c r="AN53" s="36">
        <f t="shared" si="54"/>
        <v>0</v>
      </c>
      <c r="AO53" s="39"/>
      <c r="AP53" s="37">
        <f t="shared" si="55"/>
        <v>0</v>
      </c>
      <c r="AQ53" s="39"/>
      <c r="AR53" s="36">
        <f t="shared" si="56"/>
        <v>0</v>
      </c>
      <c r="AS53" s="39"/>
      <c r="AT53" s="36">
        <f t="shared" si="57"/>
        <v>0</v>
      </c>
      <c r="AU53" s="39"/>
      <c r="AV53" s="36">
        <f t="shared" si="58"/>
        <v>0</v>
      </c>
      <c r="AW53" s="39"/>
      <c r="AX53" s="36">
        <f t="shared" si="59"/>
        <v>0</v>
      </c>
      <c r="AY53" s="39"/>
      <c r="AZ53" s="36">
        <f t="shared" si="60"/>
        <v>0</v>
      </c>
      <c r="BA53" s="39"/>
      <c r="BB53" s="36">
        <f t="shared" si="61"/>
        <v>0</v>
      </c>
      <c r="BC53" s="39"/>
      <c r="BD53" s="36">
        <f t="shared" si="62"/>
        <v>0</v>
      </c>
      <c r="BE53" s="39"/>
      <c r="BF53" s="36">
        <f t="shared" si="63"/>
        <v>0</v>
      </c>
      <c r="BG53" s="39"/>
      <c r="BH53" s="36">
        <f t="shared" si="64"/>
        <v>0</v>
      </c>
      <c r="BI53" s="39"/>
      <c r="BJ53" s="36">
        <f t="shared" si="65"/>
        <v>0</v>
      </c>
      <c r="BK53" s="39"/>
      <c r="BL53" s="36">
        <f t="shared" si="66"/>
        <v>0</v>
      </c>
      <c r="BM53" s="81">
        <v>11</v>
      </c>
      <c r="BN53" s="36">
        <f t="shared" si="67"/>
        <v>4567297.9967999998</v>
      </c>
      <c r="BO53" s="39"/>
      <c r="BP53" s="36">
        <f t="shared" si="68"/>
        <v>0</v>
      </c>
      <c r="BQ53" s="77"/>
      <c r="BR53" s="37">
        <f t="shared" si="69"/>
        <v>0</v>
      </c>
      <c r="BS53" s="39"/>
      <c r="BT53" s="36">
        <f t="shared" si="70"/>
        <v>0</v>
      </c>
      <c r="BU53" s="39"/>
      <c r="BV53" s="36">
        <f t="shared" si="71"/>
        <v>0</v>
      </c>
      <c r="BW53" s="44">
        <v>25</v>
      </c>
      <c r="BX53" s="36">
        <f t="shared" si="72"/>
        <v>10380222.719999999</v>
      </c>
      <c r="BY53" s="39"/>
      <c r="BZ53" s="36">
        <f t="shared" si="73"/>
        <v>0</v>
      </c>
      <c r="CA53" s="44">
        <v>0</v>
      </c>
      <c r="CB53" s="41">
        <f t="shared" si="74"/>
        <v>0</v>
      </c>
      <c r="CC53" s="39"/>
      <c r="CD53" s="36">
        <f t="shared" si="75"/>
        <v>0</v>
      </c>
      <c r="CE53" s="39"/>
      <c r="CF53" s="36">
        <f t="shared" si="76"/>
        <v>0</v>
      </c>
      <c r="CG53" s="37"/>
      <c r="CH53" s="36">
        <f t="shared" si="77"/>
        <v>0</v>
      </c>
      <c r="CI53" s="39"/>
      <c r="CJ53" s="36">
        <f t="shared" si="78"/>
        <v>0</v>
      </c>
      <c r="CK53" s="39"/>
      <c r="CL53" s="36">
        <f t="shared" si="79"/>
        <v>0</v>
      </c>
      <c r="CM53" s="39"/>
      <c r="CN53" s="36">
        <f t="shared" si="80"/>
        <v>0</v>
      </c>
      <c r="CO53" s="39"/>
      <c r="CP53" s="36">
        <f t="shared" si="81"/>
        <v>0</v>
      </c>
      <c r="CQ53" s="39"/>
      <c r="CR53" s="36">
        <f t="shared" si="82"/>
        <v>0</v>
      </c>
      <c r="CS53" s="39"/>
      <c r="CT53" s="36">
        <f t="shared" si="83"/>
        <v>0</v>
      </c>
      <c r="CU53" s="37"/>
      <c r="CV53" s="36">
        <f t="shared" si="84"/>
        <v>0</v>
      </c>
      <c r="CW53" s="37"/>
      <c r="CX53" s="36"/>
      <c r="CY53" s="36"/>
      <c r="CZ53" s="36">
        <f t="shared" si="85"/>
        <v>0</v>
      </c>
      <c r="DA53" s="36"/>
      <c r="DB53" s="36"/>
      <c r="DC53" s="36"/>
      <c r="DD53" s="36"/>
      <c r="DE53" s="43">
        <f t="shared" si="86"/>
        <v>115</v>
      </c>
      <c r="DF53" s="43">
        <f t="shared" si="86"/>
        <v>42282107.212799996</v>
      </c>
    </row>
    <row r="54" spans="1:110" x14ac:dyDescent="0.25">
      <c r="A54" s="14"/>
      <c r="B54" s="14">
        <v>32</v>
      </c>
      <c r="C54" s="45" t="s">
        <v>197</v>
      </c>
      <c r="D54" s="62" t="s">
        <v>198</v>
      </c>
      <c r="E54" s="29">
        <v>13916</v>
      </c>
      <c r="F54" s="30">
        <v>0.97</v>
      </c>
      <c r="G54" s="31"/>
      <c r="H54" s="32">
        <v>1</v>
      </c>
      <c r="I54" s="33"/>
      <c r="J54" s="33"/>
      <c r="K54" s="34">
        <v>1.4</v>
      </c>
      <c r="L54" s="34">
        <v>1.68</v>
      </c>
      <c r="M54" s="34">
        <v>2.23</v>
      </c>
      <c r="N54" s="35">
        <v>2.57</v>
      </c>
      <c r="O54" s="66">
        <v>4</v>
      </c>
      <c r="P54" s="36">
        <f t="shared" si="46"/>
        <v>75591.712</v>
      </c>
      <c r="Q54" s="39"/>
      <c r="R54" s="36">
        <f t="shared" si="47"/>
        <v>0</v>
      </c>
      <c r="S54" s="39"/>
      <c r="T54" s="37">
        <f t="shared" si="48"/>
        <v>0</v>
      </c>
      <c r="U54" s="39"/>
      <c r="V54" s="36">
        <f t="shared" si="49"/>
        <v>0</v>
      </c>
      <c r="W54" s="39"/>
      <c r="X54" s="36">
        <f t="shared" si="50"/>
        <v>0</v>
      </c>
      <c r="Y54" s="39"/>
      <c r="Z54" s="37">
        <f t="shared" si="51"/>
        <v>0</v>
      </c>
      <c r="AA54" s="64">
        <v>0</v>
      </c>
      <c r="AB54" s="36">
        <v>0</v>
      </c>
      <c r="AC54" s="37">
        <v>15</v>
      </c>
      <c r="AD54" s="36">
        <f>AC54*E54*F54*H54*K54</f>
        <v>283468.92</v>
      </c>
      <c r="AE54" s="39">
        <v>0</v>
      </c>
      <c r="AF54" s="36">
        <v>0</v>
      </c>
      <c r="AG54" s="44">
        <v>15</v>
      </c>
      <c r="AH54" s="36">
        <f t="shared" si="52"/>
        <v>283468.92</v>
      </c>
      <c r="AI54" s="39">
        <v>0</v>
      </c>
      <c r="AJ54" s="36">
        <v>0</v>
      </c>
      <c r="AK54" s="37"/>
      <c r="AL54" s="36">
        <f t="shared" si="53"/>
        <v>0</v>
      </c>
      <c r="AM54" s="64"/>
      <c r="AN54" s="36">
        <f t="shared" si="54"/>
        <v>0</v>
      </c>
      <c r="AO54" s="39"/>
      <c r="AP54" s="37">
        <f t="shared" si="55"/>
        <v>0</v>
      </c>
      <c r="AQ54" s="39"/>
      <c r="AR54" s="36">
        <f t="shared" si="56"/>
        <v>0</v>
      </c>
      <c r="AS54" s="39"/>
      <c r="AT54" s="36">
        <f t="shared" si="57"/>
        <v>0</v>
      </c>
      <c r="AU54" s="39"/>
      <c r="AV54" s="36">
        <f t="shared" si="58"/>
        <v>0</v>
      </c>
      <c r="AW54" s="39"/>
      <c r="AX54" s="36">
        <f t="shared" si="59"/>
        <v>0</v>
      </c>
      <c r="AY54" s="39"/>
      <c r="AZ54" s="36">
        <f t="shared" si="60"/>
        <v>0</v>
      </c>
      <c r="BA54" s="39"/>
      <c r="BB54" s="36">
        <f t="shared" si="61"/>
        <v>0</v>
      </c>
      <c r="BC54" s="39"/>
      <c r="BD54" s="36">
        <f t="shared" si="62"/>
        <v>0</v>
      </c>
      <c r="BE54" s="39"/>
      <c r="BF54" s="36">
        <f t="shared" si="63"/>
        <v>0</v>
      </c>
      <c r="BG54" s="39"/>
      <c r="BH54" s="36">
        <f t="shared" si="64"/>
        <v>0</v>
      </c>
      <c r="BI54" s="39"/>
      <c r="BJ54" s="36">
        <f t="shared" si="65"/>
        <v>0</v>
      </c>
      <c r="BK54" s="37">
        <v>4</v>
      </c>
      <c r="BL54" s="36">
        <f t="shared" si="66"/>
        <v>75591.712</v>
      </c>
      <c r="BM54" s="81"/>
      <c r="BN54" s="36">
        <f t="shared" si="67"/>
        <v>0</v>
      </c>
      <c r="BO54" s="39"/>
      <c r="BP54" s="36">
        <f t="shared" si="68"/>
        <v>0</v>
      </c>
      <c r="BQ54" s="77"/>
      <c r="BR54" s="37">
        <f t="shared" si="69"/>
        <v>0</v>
      </c>
      <c r="BS54" s="39"/>
      <c r="BT54" s="36">
        <f t="shared" si="70"/>
        <v>0</v>
      </c>
      <c r="BU54" s="39"/>
      <c r="BV54" s="36">
        <f t="shared" si="71"/>
        <v>0</v>
      </c>
      <c r="BW54" s="40">
        <v>5</v>
      </c>
      <c r="BX54" s="36">
        <f t="shared" si="72"/>
        <v>113387.56799999998</v>
      </c>
      <c r="BY54" s="37"/>
      <c r="BZ54" s="36">
        <f t="shared" si="73"/>
        <v>0</v>
      </c>
      <c r="CA54" s="44"/>
      <c r="CB54" s="41">
        <f t="shared" si="74"/>
        <v>0</v>
      </c>
      <c r="CC54" s="39"/>
      <c r="CD54" s="36">
        <f t="shared" si="75"/>
        <v>0</v>
      </c>
      <c r="CE54" s="39"/>
      <c r="CF54" s="36">
        <f t="shared" si="76"/>
        <v>0</v>
      </c>
      <c r="CG54" s="37">
        <v>3</v>
      </c>
      <c r="CH54" s="36">
        <f t="shared" si="77"/>
        <v>68032.540799999988</v>
      </c>
      <c r="CI54" s="39"/>
      <c r="CJ54" s="36">
        <f t="shared" si="78"/>
        <v>0</v>
      </c>
      <c r="CK54" s="39"/>
      <c r="CL54" s="36">
        <f t="shared" si="79"/>
        <v>0</v>
      </c>
      <c r="CM54" s="37"/>
      <c r="CN54" s="36">
        <f t="shared" si="80"/>
        <v>0</v>
      </c>
      <c r="CO54" s="39"/>
      <c r="CP54" s="36">
        <f t="shared" si="81"/>
        <v>0</v>
      </c>
      <c r="CQ54" s="71">
        <v>2</v>
      </c>
      <c r="CR54" s="36">
        <f t="shared" si="82"/>
        <v>60203.3992</v>
      </c>
      <c r="CS54" s="39"/>
      <c r="CT54" s="36">
        <f t="shared" si="83"/>
        <v>0</v>
      </c>
      <c r="CU54" s="37"/>
      <c r="CV54" s="36">
        <f t="shared" si="84"/>
        <v>0</v>
      </c>
      <c r="CW54" s="37"/>
      <c r="CX54" s="36"/>
      <c r="CY54" s="36"/>
      <c r="CZ54" s="36">
        <f t="shared" si="85"/>
        <v>0</v>
      </c>
      <c r="DA54" s="36"/>
      <c r="DB54" s="36"/>
      <c r="DC54" s="36"/>
      <c r="DD54" s="36"/>
      <c r="DE54" s="43">
        <f t="shared" si="86"/>
        <v>48</v>
      </c>
      <c r="DF54" s="43">
        <f t="shared" si="86"/>
        <v>959744.77199999976</v>
      </c>
    </row>
    <row r="55" spans="1:110" ht="30" x14ac:dyDescent="0.25">
      <c r="A55" s="14"/>
      <c r="B55" s="14">
        <v>33</v>
      </c>
      <c r="C55" s="45" t="s">
        <v>199</v>
      </c>
      <c r="D55" s="62" t="s">
        <v>200</v>
      </c>
      <c r="E55" s="29">
        <v>13916</v>
      </c>
      <c r="F55" s="30">
        <v>1.1599999999999999</v>
      </c>
      <c r="G55" s="31"/>
      <c r="H55" s="32">
        <v>1</v>
      </c>
      <c r="I55" s="33"/>
      <c r="J55" s="33"/>
      <c r="K55" s="34">
        <v>1.4</v>
      </c>
      <c r="L55" s="34">
        <v>1.68</v>
      </c>
      <c r="M55" s="34">
        <v>2.23</v>
      </c>
      <c r="N55" s="35">
        <v>2.57</v>
      </c>
      <c r="O55" s="66">
        <v>0</v>
      </c>
      <c r="P55" s="36">
        <f t="shared" si="46"/>
        <v>0</v>
      </c>
      <c r="Q55" s="39">
        <v>0</v>
      </c>
      <c r="R55" s="36">
        <f t="shared" si="47"/>
        <v>0</v>
      </c>
      <c r="S55" s="39">
        <v>0</v>
      </c>
      <c r="T55" s="37">
        <f t="shared" si="48"/>
        <v>0</v>
      </c>
      <c r="U55" s="39">
        <v>0</v>
      </c>
      <c r="V55" s="36">
        <f t="shared" si="49"/>
        <v>0</v>
      </c>
      <c r="W55" s="39">
        <v>0</v>
      </c>
      <c r="X55" s="36">
        <f t="shared" si="50"/>
        <v>0</v>
      </c>
      <c r="Y55" s="72"/>
      <c r="Z55" s="37">
        <f t="shared" si="51"/>
        <v>0</v>
      </c>
      <c r="AA55" s="64"/>
      <c r="AB55" s="36"/>
      <c r="AC55" s="37"/>
      <c r="AD55" s="36"/>
      <c r="AE55" s="39"/>
      <c r="AF55" s="36"/>
      <c r="AG55" s="39">
        <v>0</v>
      </c>
      <c r="AH55" s="36">
        <f t="shared" si="52"/>
        <v>0</v>
      </c>
      <c r="AI55" s="39">
        <v>0</v>
      </c>
      <c r="AJ55" s="36">
        <v>0</v>
      </c>
      <c r="AK55" s="71">
        <v>1</v>
      </c>
      <c r="AL55" s="36">
        <f t="shared" si="53"/>
        <v>27119.500799999998</v>
      </c>
      <c r="AM55" s="64"/>
      <c r="AN55" s="36">
        <f t="shared" si="54"/>
        <v>0</v>
      </c>
      <c r="AO55" s="39"/>
      <c r="AP55" s="37">
        <f t="shared" si="55"/>
        <v>0</v>
      </c>
      <c r="AQ55" s="39">
        <v>0</v>
      </c>
      <c r="AR55" s="36">
        <f t="shared" si="56"/>
        <v>0</v>
      </c>
      <c r="AS55" s="39">
        <v>0</v>
      </c>
      <c r="AT55" s="36">
        <f t="shared" si="57"/>
        <v>0</v>
      </c>
      <c r="AU55" s="39"/>
      <c r="AV55" s="36">
        <f t="shared" si="58"/>
        <v>0</v>
      </c>
      <c r="AW55" s="39"/>
      <c r="AX55" s="36">
        <f t="shared" si="59"/>
        <v>0</v>
      </c>
      <c r="AY55" s="39"/>
      <c r="AZ55" s="36">
        <f t="shared" si="60"/>
        <v>0</v>
      </c>
      <c r="BA55" s="39"/>
      <c r="BB55" s="36">
        <f t="shared" si="61"/>
        <v>0</v>
      </c>
      <c r="BC55" s="39">
        <v>0</v>
      </c>
      <c r="BD55" s="36">
        <f t="shared" si="62"/>
        <v>0</v>
      </c>
      <c r="BE55" s="39">
        <v>0</v>
      </c>
      <c r="BF55" s="36">
        <f t="shared" si="63"/>
        <v>0</v>
      </c>
      <c r="BG55" s="39">
        <v>0</v>
      </c>
      <c r="BH55" s="36">
        <f t="shared" si="64"/>
        <v>0</v>
      </c>
      <c r="BI55" s="39">
        <v>0</v>
      </c>
      <c r="BJ55" s="36">
        <f t="shared" si="65"/>
        <v>0</v>
      </c>
      <c r="BK55" s="37"/>
      <c r="BL55" s="36">
        <f t="shared" si="66"/>
        <v>0</v>
      </c>
      <c r="BM55" s="39">
        <v>0</v>
      </c>
      <c r="BN55" s="36">
        <f t="shared" si="67"/>
        <v>0</v>
      </c>
      <c r="BO55" s="39">
        <v>0</v>
      </c>
      <c r="BP55" s="36">
        <f t="shared" si="68"/>
        <v>0</v>
      </c>
      <c r="BQ55" s="77">
        <v>0</v>
      </c>
      <c r="BR55" s="37">
        <f t="shared" si="69"/>
        <v>0</v>
      </c>
      <c r="BS55" s="39">
        <v>0</v>
      </c>
      <c r="BT55" s="36">
        <f t="shared" si="70"/>
        <v>0</v>
      </c>
      <c r="BU55" s="39">
        <v>0</v>
      </c>
      <c r="BV55" s="36">
        <f t="shared" si="71"/>
        <v>0</v>
      </c>
      <c r="BW55" s="44"/>
      <c r="BX55" s="36">
        <f t="shared" si="72"/>
        <v>0</v>
      </c>
      <c r="BY55" s="37"/>
      <c r="BZ55" s="36">
        <f t="shared" si="73"/>
        <v>0</v>
      </c>
      <c r="CA55" s="44">
        <v>0</v>
      </c>
      <c r="CB55" s="41">
        <f t="shared" si="74"/>
        <v>0</v>
      </c>
      <c r="CC55" s="39">
        <v>0</v>
      </c>
      <c r="CD55" s="36">
        <f t="shared" si="75"/>
        <v>0</v>
      </c>
      <c r="CE55" s="39"/>
      <c r="CF55" s="36">
        <f t="shared" si="76"/>
        <v>0</v>
      </c>
      <c r="CG55" s="37">
        <v>0</v>
      </c>
      <c r="CH55" s="36">
        <f t="shared" si="77"/>
        <v>0</v>
      </c>
      <c r="CI55" s="39">
        <v>0</v>
      </c>
      <c r="CJ55" s="36">
        <f t="shared" si="78"/>
        <v>0</v>
      </c>
      <c r="CK55" s="39"/>
      <c r="CL55" s="36">
        <f t="shared" si="79"/>
        <v>0</v>
      </c>
      <c r="CM55" s="37"/>
      <c r="CN55" s="36">
        <f t="shared" si="80"/>
        <v>0</v>
      </c>
      <c r="CO55" s="37">
        <v>2</v>
      </c>
      <c r="CP55" s="36">
        <f t="shared" si="81"/>
        <v>54239.001599999996</v>
      </c>
      <c r="CQ55" s="37">
        <v>40</v>
      </c>
      <c r="CR55" s="36">
        <f t="shared" si="82"/>
        <v>1439916.3519999997</v>
      </c>
      <c r="CS55" s="39">
        <v>0</v>
      </c>
      <c r="CT55" s="36">
        <f t="shared" si="83"/>
        <v>0</v>
      </c>
      <c r="CU55" s="37"/>
      <c r="CV55" s="36">
        <f t="shared" si="84"/>
        <v>0</v>
      </c>
      <c r="CW55" s="37"/>
      <c r="CX55" s="36"/>
      <c r="CY55" s="36"/>
      <c r="CZ55" s="36">
        <f t="shared" si="85"/>
        <v>0</v>
      </c>
      <c r="DA55" s="36"/>
      <c r="DB55" s="36"/>
      <c r="DC55" s="36"/>
      <c r="DD55" s="36"/>
      <c r="DE55" s="43">
        <f t="shared" si="86"/>
        <v>43</v>
      </c>
      <c r="DF55" s="43">
        <f t="shared" si="86"/>
        <v>1521274.8543999996</v>
      </c>
    </row>
    <row r="56" spans="1:110" ht="30" x14ac:dyDescent="0.25">
      <c r="A56" s="14"/>
      <c r="B56" s="14">
        <v>34</v>
      </c>
      <c r="C56" s="45" t="s">
        <v>201</v>
      </c>
      <c r="D56" s="62" t="s">
        <v>202</v>
      </c>
      <c r="E56" s="29">
        <v>13916</v>
      </c>
      <c r="F56" s="30">
        <v>0.97</v>
      </c>
      <c r="G56" s="31"/>
      <c r="H56" s="32">
        <v>1</v>
      </c>
      <c r="I56" s="33"/>
      <c r="J56" s="33"/>
      <c r="K56" s="34">
        <v>1.4</v>
      </c>
      <c r="L56" s="34">
        <v>1.68</v>
      </c>
      <c r="M56" s="34">
        <v>2.23</v>
      </c>
      <c r="N56" s="35">
        <v>2.57</v>
      </c>
      <c r="O56" s="66"/>
      <c r="P56" s="36">
        <f t="shared" si="46"/>
        <v>0</v>
      </c>
      <c r="Q56" s="39"/>
      <c r="R56" s="36">
        <f t="shared" si="47"/>
        <v>0</v>
      </c>
      <c r="S56" s="39"/>
      <c r="T56" s="37">
        <f t="shared" si="48"/>
        <v>0</v>
      </c>
      <c r="U56" s="39"/>
      <c r="V56" s="36">
        <f t="shared" si="49"/>
        <v>0</v>
      </c>
      <c r="W56" s="39"/>
      <c r="X56" s="36">
        <f t="shared" si="50"/>
        <v>0</v>
      </c>
      <c r="Y56" s="72"/>
      <c r="Z56" s="37">
        <f t="shared" si="51"/>
        <v>0</v>
      </c>
      <c r="AA56" s="64"/>
      <c r="AB56" s="36"/>
      <c r="AC56" s="37"/>
      <c r="AD56" s="36"/>
      <c r="AE56" s="39">
        <v>0</v>
      </c>
      <c r="AF56" s="36">
        <v>0</v>
      </c>
      <c r="AG56" s="39">
        <v>0</v>
      </c>
      <c r="AH56" s="36">
        <f t="shared" si="52"/>
        <v>0</v>
      </c>
      <c r="AI56" s="39">
        <v>0</v>
      </c>
      <c r="AJ56" s="36">
        <v>0</v>
      </c>
      <c r="AK56" s="37">
        <v>0</v>
      </c>
      <c r="AL56" s="36">
        <f t="shared" si="53"/>
        <v>0</v>
      </c>
      <c r="AM56" s="64"/>
      <c r="AN56" s="36">
        <f t="shared" si="54"/>
        <v>0</v>
      </c>
      <c r="AO56" s="39"/>
      <c r="AP56" s="37">
        <f t="shared" si="55"/>
        <v>0</v>
      </c>
      <c r="AQ56" s="39"/>
      <c r="AR56" s="36">
        <f t="shared" si="56"/>
        <v>0</v>
      </c>
      <c r="AS56" s="39"/>
      <c r="AT56" s="36">
        <f t="shared" si="57"/>
        <v>0</v>
      </c>
      <c r="AU56" s="39"/>
      <c r="AV56" s="36">
        <f t="shared" si="58"/>
        <v>0</v>
      </c>
      <c r="AW56" s="39"/>
      <c r="AX56" s="36">
        <f t="shared" si="59"/>
        <v>0</v>
      </c>
      <c r="AY56" s="39"/>
      <c r="AZ56" s="36">
        <f t="shared" si="60"/>
        <v>0</v>
      </c>
      <c r="BA56" s="39"/>
      <c r="BB56" s="36">
        <f t="shared" si="61"/>
        <v>0</v>
      </c>
      <c r="BC56" s="39"/>
      <c r="BD56" s="36">
        <f t="shared" si="62"/>
        <v>0</v>
      </c>
      <c r="BE56" s="39"/>
      <c r="BF56" s="36">
        <f t="shared" si="63"/>
        <v>0</v>
      </c>
      <c r="BG56" s="39"/>
      <c r="BH56" s="36">
        <f t="shared" si="64"/>
        <v>0</v>
      </c>
      <c r="BI56" s="39"/>
      <c r="BJ56" s="36">
        <f t="shared" si="65"/>
        <v>0</v>
      </c>
      <c r="BK56" s="37"/>
      <c r="BL56" s="36">
        <f t="shared" si="66"/>
        <v>0</v>
      </c>
      <c r="BM56" s="39"/>
      <c r="BN56" s="36">
        <f t="shared" si="67"/>
        <v>0</v>
      </c>
      <c r="BO56" s="39"/>
      <c r="BP56" s="36">
        <f t="shared" si="68"/>
        <v>0</v>
      </c>
      <c r="BQ56" s="77"/>
      <c r="BR56" s="37">
        <f t="shared" si="69"/>
        <v>0</v>
      </c>
      <c r="BS56" s="39"/>
      <c r="BT56" s="36">
        <f t="shared" si="70"/>
        <v>0</v>
      </c>
      <c r="BU56" s="39"/>
      <c r="BV56" s="36">
        <f t="shared" si="71"/>
        <v>0</v>
      </c>
      <c r="BW56" s="44"/>
      <c r="BX56" s="36">
        <f t="shared" si="72"/>
        <v>0</v>
      </c>
      <c r="BY56" s="37"/>
      <c r="BZ56" s="36">
        <f t="shared" si="73"/>
        <v>0</v>
      </c>
      <c r="CA56" s="44">
        <v>0</v>
      </c>
      <c r="CB56" s="41">
        <f t="shared" si="74"/>
        <v>0</v>
      </c>
      <c r="CC56" s="39"/>
      <c r="CD56" s="36">
        <f t="shared" si="75"/>
        <v>0</v>
      </c>
      <c r="CE56" s="39"/>
      <c r="CF56" s="36">
        <f t="shared" si="76"/>
        <v>0</v>
      </c>
      <c r="CG56" s="37">
        <v>0</v>
      </c>
      <c r="CH56" s="36">
        <f t="shared" si="77"/>
        <v>0</v>
      </c>
      <c r="CI56" s="39"/>
      <c r="CJ56" s="36">
        <f t="shared" si="78"/>
        <v>0</v>
      </c>
      <c r="CK56" s="39"/>
      <c r="CL56" s="36">
        <f t="shared" si="79"/>
        <v>0</v>
      </c>
      <c r="CM56" s="37"/>
      <c r="CN56" s="36">
        <f t="shared" si="80"/>
        <v>0</v>
      </c>
      <c r="CO56" s="37">
        <v>3</v>
      </c>
      <c r="CP56" s="36">
        <f t="shared" si="81"/>
        <v>68032.540799999988</v>
      </c>
      <c r="CQ56" s="37"/>
      <c r="CR56" s="36">
        <f t="shared" si="82"/>
        <v>0</v>
      </c>
      <c r="CS56" s="39"/>
      <c r="CT56" s="36">
        <f t="shared" si="83"/>
        <v>0</v>
      </c>
      <c r="CU56" s="37"/>
      <c r="CV56" s="36">
        <f t="shared" si="84"/>
        <v>0</v>
      </c>
      <c r="CW56" s="37"/>
      <c r="CX56" s="36"/>
      <c r="CY56" s="36"/>
      <c r="CZ56" s="36">
        <f t="shared" si="85"/>
        <v>0</v>
      </c>
      <c r="DA56" s="36"/>
      <c r="DB56" s="36"/>
      <c r="DC56" s="36"/>
      <c r="DD56" s="36"/>
      <c r="DE56" s="43">
        <f t="shared" si="86"/>
        <v>3</v>
      </c>
      <c r="DF56" s="43">
        <f t="shared" si="86"/>
        <v>68032.540799999988</v>
      </c>
    </row>
    <row r="57" spans="1:110" ht="30" x14ac:dyDescent="0.25">
      <c r="A57" s="14"/>
      <c r="B57" s="14">
        <v>35</v>
      </c>
      <c r="C57" s="45" t="s">
        <v>203</v>
      </c>
      <c r="D57" s="28" t="s">
        <v>204</v>
      </c>
      <c r="E57" s="29">
        <v>13916</v>
      </c>
      <c r="F57" s="30">
        <v>0.52</v>
      </c>
      <c r="G57" s="31"/>
      <c r="H57" s="32">
        <v>1</v>
      </c>
      <c r="I57" s="33"/>
      <c r="J57" s="33"/>
      <c r="K57" s="34">
        <v>1.4</v>
      </c>
      <c r="L57" s="34">
        <v>1.68</v>
      </c>
      <c r="M57" s="34">
        <v>2.23</v>
      </c>
      <c r="N57" s="35">
        <v>2.57</v>
      </c>
      <c r="O57" s="66">
        <v>4</v>
      </c>
      <c r="P57" s="36">
        <f t="shared" si="46"/>
        <v>40523.392</v>
      </c>
      <c r="Q57" s="39">
        <v>0</v>
      </c>
      <c r="R57" s="36">
        <f t="shared" si="47"/>
        <v>0</v>
      </c>
      <c r="S57" s="39">
        <v>0</v>
      </c>
      <c r="T57" s="37">
        <f t="shared" si="48"/>
        <v>0</v>
      </c>
      <c r="U57" s="39">
        <v>0</v>
      </c>
      <c r="V57" s="36">
        <f t="shared" si="49"/>
        <v>0</v>
      </c>
      <c r="W57" s="39">
        <v>0</v>
      </c>
      <c r="X57" s="36">
        <f t="shared" si="50"/>
        <v>0</v>
      </c>
      <c r="Y57" s="39"/>
      <c r="Z57" s="37">
        <f t="shared" si="51"/>
        <v>0</v>
      </c>
      <c r="AA57" s="64">
        <v>0</v>
      </c>
      <c r="AB57" s="36">
        <v>0</v>
      </c>
      <c r="AC57" s="37">
        <v>0</v>
      </c>
      <c r="AD57" s="36">
        <v>0</v>
      </c>
      <c r="AE57" s="37">
        <v>40</v>
      </c>
      <c r="AF57" s="36">
        <f>AE57*E57*F57*H57*K57</f>
        <v>405233.91999999998</v>
      </c>
      <c r="AG57" s="39">
        <v>0</v>
      </c>
      <c r="AH57" s="36">
        <f t="shared" si="52"/>
        <v>0</v>
      </c>
      <c r="AI57" s="39">
        <v>0</v>
      </c>
      <c r="AJ57" s="36">
        <v>0</v>
      </c>
      <c r="AK57" s="71">
        <v>30</v>
      </c>
      <c r="AL57" s="36">
        <f t="shared" si="53"/>
        <v>364710.52799999999</v>
      </c>
      <c r="AM57" s="64"/>
      <c r="AN57" s="36">
        <f t="shared" si="54"/>
        <v>0</v>
      </c>
      <c r="AO57" s="39"/>
      <c r="AP57" s="37">
        <f t="shared" si="55"/>
        <v>0</v>
      </c>
      <c r="AQ57" s="39">
        <v>0</v>
      </c>
      <c r="AR57" s="36">
        <f t="shared" si="56"/>
        <v>0</v>
      </c>
      <c r="AS57" s="39"/>
      <c r="AT57" s="36">
        <f t="shared" si="57"/>
        <v>0</v>
      </c>
      <c r="AU57" s="39"/>
      <c r="AV57" s="36">
        <f t="shared" si="58"/>
        <v>0</v>
      </c>
      <c r="AW57" s="39"/>
      <c r="AX57" s="36">
        <f t="shared" si="59"/>
        <v>0</v>
      </c>
      <c r="AY57" s="39"/>
      <c r="AZ57" s="36">
        <f t="shared" si="60"/>
        <v>0</v>
      </c>
      <c r="BA57" s="39"/>
      <c r="BB57" s="36">
        <f t="shared" si="61"/>
        <v>0</v>
      </c>
      <c r="BC57" s="39"/>
      <c r="BD57" s="36">
        <f t="shared" si="62"/>
        <v>0</v>
      </c>
      <c r="BE57" s="39">
        <v>0</v>
      </c>
      <c r="BF57" s="36">
        <f t="shared" si="63"/>
        <v>0</v>
      </c>
      <c r="BG57" s="39">
        <v>0</v>
      </c>
      <c r="BH57" s="36">
        <f t="shared" si="64"/>
        <v>0</v>
      </c>
      <c r="BI57" s="39"/>
      <c r="BJ57" s="36">
        <f t="shared" si="65"/>
        <v>0</v>
      </c>
      <c r="BK57" s="37"/>
      <c r="BL57" s="36">
        <f t="shared" si="66"/>
        <v>0</v>
      </c>
      <c r="BM57" s="39">
        <v>0</v>
      </c>
      <c r="BN57" s="36">
        <f t="shared" si="67"/>
        <v>0</v>
      </c>
      <c r="BO57" s="39">
        <v>0</v>
      </c>
      <c r="BP57" s="36">
        <f t="shared" si="68"/>
        <v>0</v>
      </c>
      <c r="BQ57" s="89">
        <v>80</v>
      </c>
      <c r="BR57" s="37">
        <f t="shared" si="69"/>
        <v>972561.40799999994</v>
      </c>
      <c r="BS57" s="39"/>
      <c r="BT57" s="36">
        <f t="shared" si="70"/>
        <v>0</v>
      </c>
      <c r="BU57" s="39"/>
      <c r="BV57" s="36">
        <f t="shared" si="71"/>
        <v>0</v>
      </c>
      <c r="BW57" s="44">
        <v>43</v>
      </c>
      <c r="BX57" s="36">
        <f t="shared" si="72"/>
        <v>522751.75679999997</v>
      </c>
      <c r="BY57" s="37"/>
      <c r="BZ57" s="36">
        <f t="shared" si="73"/>
        <v>0</v>
      </c>
      <c r="CA57" s="44"/>
      <c r="CB57" s="41">
        <f t="shared" si="74"/>
        <v>0</v>
      </c>
      <c r="CC57" s="39"/>
      <c r="CD57" s="36">
        <f t="shared" si="75"/>
        <v>0</v>
      </c>
      <c r="CE57" s="39"/>
      <c r="CF57" s="36">
        <f t="shared" si="76"/>
        <v>0</v>
      </c>
      <c r="CG57" s="37">
        <v>3</v>
      </c>
      <c r="CH57" s="36">
        <f t="shared" si="77"/>
        <v>36471.052799999998</v>
      </c>
      <c r="CI57" s="37">
        <v>1</v>
      </c>
      <c r="CJ57" s="36">
        <f t="shared" si="78"/>
        <v>12157.017600000001</v>
      </c>
      <c r="CK57" s="39"/>
      <c r="CL57" s="36">
        <f t="shared" si="79"/>
        <v>0</v>
      </c>
      <c r="CM57" s="37"/>
      <c r="CN57" s="36">
        <f t="shared" si="80"/>
        <v>0</v>
      </c>
      <c r="CO57" s="37">
        <v>5</v>
      </c>
      <c r="CP57" s="36">
        <f t="shared" si="81"/>
        <v>60785.087999999996</v>
      </c>
      <c r="CQ57" s="71"/>
      <c r="CR57" s="36">
        <f t="shared" si="82"/>
        <v>0</v>
      </c>
      <c r="CS57" s="72"/>
      <c r="CT57" s="36">
        <f t="shared" si="83"/>
        <v>0</v>
      </c>
      <c r="CU57" s="37"/>
      <c r="CV57" s="36">
        <f t="shared" si="84"/>
        <v>0</v>
      </c>
      <c r="CW57" s="37"/>
      <c r="CX57" s="36"/>
      <c r="CY57" s="36"/>
      <c r="CZ57" s="36">
        <f t="shared" si="85"/>
        <v>0</v>
      </c>
      <c r="DA57" s="36"/>
      <c r="DB57" s="36"/>
      <c r="DC57" s="36"/>
      <c r="DD57" s="36"/>
      <c r="DE57" s="43">
        <f t="shared" si="86"/>
        <v>206</v>
      </c>
      <c r="DF57" s="43">
        <f t="shared" si="86"/>
        <v>2415194.1631999998</v>
      </c>
    </row>
    <row r="58" spans="1:110" ht="30" x14ac:dyDescent="0.25">
      <c r="A58" s="14"/>
      <c r="B58" s="14">
        <v>36</v>
      </c>
      <c r="C58" s="45" t="s">
        <v>205</v>
      </c>
      <c r="D58" s="28" t="s">
        <v>206</v>
      </c>
      <c r="E58" s="29">
        <v>13916</v>
      </c>
      <c r="F58" s="30">
        <v>0.65</v>
      </c>
      <c r="G58" s="31"/>
      <c r="H58" s="32">
        <v>1</v>
      </c>
      <c r="I58" s="33"/>
      <c r="J58" s="33"/>
      <c r="K58" s="34">
        <v>1.4</v>
      </c>
      <c r="L58" s="34">
        <v>1.68</v>
      </c>
      <c r="M58" s="34">
        <v>2.23</v>
      </c>
      <c r="N58" s="35">
        <v>2.57</v>
      </c>
      <c r="O58" s="66">
        <v>8</v>
      </c>
      <c r="P58" s="36">
        <f t="shared" si="46"/>
        <v>101308.48</v>
      </c>
      <c r="Q58" s="46"/>
      <c r="R58" s="36">
        <f t="shared" si="47"/>
        <v>0</v>
      </c>
      <c r="S58" s="46"/>
      <c r="T58" s="37">
        <f t="shared" si="48"/>
        <v>0</v>
      </c>
      <c r="U58" s="46"/>
      <c r="V58" s="36">
        <f t="shared" si="49"/>
        <v>0</v>
      </c>
      <c r="W58" s="46"/>
      <c r="X58" s="36">
        <f t="shared" si="50"/>
        <v>0</v>
      </c>
      <c r="Y58" s="39"/>
      <c r="Z58" s="37">
        <f t="shared" si="51"/>
        <v>0</v>
      </c>
      <c r="AA58" s="64">
        <v>0</v>
      </c>
      <c r="AB58" s="36">
        <v>0</v>
      </c>
      <c r="AC58" s="46">
        <v>0</v>
      </c>
      <c r="AD58" s="36">
        <v>0</v>
      </c>
      <c r="AE58" s="90">
        <v>20</v>
      </c>
      <c r="AF58" s="36">
        <f>AE58*E58*F58*H58*K58</f>
        <v>253271.19999999998</v>
      </c>
      <c r="AG58" s="46">
        <v>0</v>
      </c>
      <c r="AH58" s="36">
        <f t="shared" si="52"/>
        <v>0</v>
      </c>
      <c r="AI58" s="46">
        <v>0</v>
      </c>
      <c r="AJ58" s="36">
        <v>0</v>
      </c>
      <c r="AK58" s="66">
        <v>0</v>
      </c>
      <c r="AL58" s="36">
        <f t="shared" si="53"/>
        <v>0</v>
      </c>
      <c r="AM58" s="64"/>
      <c r="AN58" s="36">
        <f t="shared" si="54"/>
        <v>0</v>
      </c>
      <c r="AO58" s="46"/>
      <c r="AP58" s="37">
        <f t="shared" si="55"/>
        <v>0</v>
      </c>
      <c r="AQ58" s="46"/>
      <c r="AR58" s="36">
        <f t="shared" si="56"/>
        <v>0</v>
      </c>
      <c r="AS58" s="46"/>
      <c r="AT58" s="36">
        <f t="shared" si="57"/>
        <v>0</v>
      </c>
      <c r="AU58" s="46"/>
      <c r="AV58" s="36">
        <f t="shared" si="58"/>
        <v>0</v>
      </c>
      <c r="AW58" s="46"/>
      <c r="AX58" s="36">
        <f t="shared" si="59"/>
        <v>0</v>
      </c>
      <c r="AY58" s="46"/>
      <c r="AZ58" s="36">
        <f t="shared" si="60"/>
        <v>0</v>
      </c>
      <c r="BA58" s="46"/>
      <c r="BB58" s="36">
        <f t="shared" si="61"/>
        <v>0</v>
      </c>
      <c r="BC58" s="46"/>
      <c r="BD58" s="36">
        <f t="shared" si="62"/>
        <v>0</v>
      </c>
      <c r="BE58" s="46"/>
      <c r="BF58" s="36">
        <f t="shared" si="63"/>
        <v>0</v>
      </c>
      <c r="BG58" s="46"/>
      <c r="BH58" s="36">
        <f t="shared" si="64"/>
        <v>0</v>
      </c>
      <c r="BI58" s="46"/>
      <c r="BJ58" s="36">
        <f t="shared" si="65"/>
        <v>0</v>
      </c>
      <c r="BK58" s="66">
        <v>70</v>
      </c>
      <c r="BL58" s="36">
        <f t="shared" si="66"/>
        <v>886449.2</v>
      </c>
      <c r="BM58" s="46"/>
      <c r="BN58" s="36">
        <f t="shared" si="67"/>
        <v>0</v>
      </c>
      <c r="BO58" s="46"/>
      <c r="BP58" s="36">
        <f t="shared" si="68"/>
        <v>0</v>
      </c>
      <c r="BQ58" s="91">
        <v>120</v>
      </c>
      <c r="BR58" s="37">
        <f t="shared" si="69"/>
        <v>1823552.64</v>
      </c>
      <c r="BS58" s="46"/>
      <c r="BT58" s="36">
        <f t="shared" si="70"/>
        <v>0</v>
      </c>
      <c r="BU58" s="67"/>
      <c r="BV58" s="36">
        <f t="shared" si="71"/>
        <v>0</v>
      </c>
      <c r="BW58" s="65">
        <v>22</v>
      </c>
      <c r="BX58" s="36">
        <f t="shared" si="72"/>
        <v>334317.984</v>
      </c>
      <c r="BY58" s="66">
        <v>120</v>
      </c>
      <c r="BZ58" s="36">
        <f t="shared" si="73"/>
        <v>1823552.64</v>
      </c>
      <c r="CA58" s="47">
        <v>0</v>
      </c>
      <c r="CB58" s="41">
        <f t="shared" si="74"/>
        <v>0</v>
      </c>
      <c r="CC58" s="67"/>
      <c r="CD58" s="36">
        <f t="shared" si="75"/>
        <v>0</v>
      </c>
      <c r="CE58" s="46"/>
      <c r="CF58" s="36">
        <f t="shared" si="76"/>
        <v>0</v>
      </c>
      <c r="CG58" s="66">
        <v>2</v>
      </c>
      <c r="CH58" s="36">
        <f t="shared" si="77"/>
        <v>30392.543999999998</v>
      </c>
      <c r="CI58" s="66">
        <v>5</v>
      </c>
      <c r="CJ58" s="36">
        <f t="shared" si="78"/>
        <v>75981.36</v>
      </c>
      <c r="CK58" s="46"/>
      <c r="CL58" s="36">
        <f t="shared" si="79"/>
        <v>0</v>
      </c>
      <c r="CM58" s="66">
        <v>8</v>
      </c>
      <c r="CN58" s="36">
        <f t="shared" si="80"/>
        <v>121570.17599999999</v>
      </c>
      <c r="CO58" s="46"/>
      <c r="CP58" s="36">
        <f t="shared" si="81"/>
        <v>0</v>
      </c>
      <c r="CQ58" s="66"/>
      <c r="CR58" s="36">
        <f t="shared" si="82"/>
        <v>0</v>
      </c>
      <c r="CS58" s="46"/>
      <c r="CT58" s="36">
        <f t="shared" si="83"/>
        <v>0</v>
      </c>
      <c r="CU58" s="37"/>
      <c r="CV58" s="36">
        <f t="shared" si="84"/>
        <v>0</v>
      </c>
      <c r="CW58" s="37"/>
      <c r="CX58" s="36"/>
      <c r="CY58" s="36"/>
      <c r="CZ58" s="36">
        <f t="shared" si="85"/>
        <v>0</v>
      </c>
      <c r="DA58" s="36"/>
      <c r="DB58" s="36"/>
      <c r="DC58" s="36"/>
      <c r="DD58" s="36"/>
      <c r="DE58" s="43">
        <f t="shared" si="86"/>
        <v>375</v>
      </c>
      <c r="DF58" s="43">
        <f t="shared" si="86"/>
        <v>5450396.2239999995</v>
      </c>
    </row>
    <row r="59" spans="1:110" s="79" customFormat="1" ht="15" x14ac:dyDescent="0.25">
      <c r="A59" s="180">
        <v>13</v>
      </c>
      <c r="B59" s="180"/>
      <c r="C59" s="160" t="s">
        <v>207</v>
      </c>
      <c r="D59" s="165" t="s">
        <v>208</v>
      </c>
      <c r="E59" s="170">
        <v>13916</v>
      </c>
      <c r="F59" s="178"/>
      <c r="G59" s="172"/>
      <c r="H59" s="163"/>
      <c r="I59" s="139"/>
      <c r="J59" s="139"/>
      <c r="K59" s="181">
        <v>1.4</v>
      </c>
      <c r="L59" s="181">
        <v>1.68</v>
      </c>
      <c r="M59" s="181">
        <v>2.23</v>
      </c>
      <c r="N59" s="182">
        <v>2.57</v>
      </c>
      <c r="O59" s="179">
        <f>SUM(O60:O62)</f>
        <v>0</v>
      </c>
      <c r="P59" s="179">
        <f t="shared" ref="P59:CA59" si="87">SUM(P60:P62)</f>
        <v>0</v>
      </c>
      <c r="Q59" s="179">
        <f t="shared" si="87"/>
        <v>0</v>
      </c>
      <c r="R59" s="179">
        <f t="shared" si="87"/>
        <v>0</v>
      </c>
      <c r="S59" s="179">
        <f t="shared" si="87"/>
        <v>0</v>
      </c>
      <c r="T59" s="179">
        <f t="shared" si="87"/>
        <v>0</v>
      </c>
      <c r="U59" s="179">
        <f t="shared" si="87"/>
        <v>0</v>
      </c>
      <c r="V59" s="179">
        <f t="shared" si="87"/>
        <v>0</v>
      </c>
      <c r="W59" s="179">
        <f t="shared" si="87"/>
        <v>0</v>
      </c>
      <c r="X59" s="179">
        <f t="shared" si="87"/>
        <v>0</v>
      </c>
      <c r="Y59" s="179">
        <f t="shared" si="87"/>
        <v>0</v>
      </c>
      <c r="Z59" s="179">
        <f t="shared" si="87"/>
        <v>0</v>
      </c>
      <c r="AA59" s="179">
        <f t="shared" si="87"/>
        <v>0</v>
      </c>
      <c r="AB59" s="179">
        <f t="shared" si="87"/>
        <v>0</v>
      </c>
      <c r="AC59" s="179">
        <f t="shared" si="87"/>
        <v>35</v>
      </c>
      <c r="AD59" s="179">
        <f t="shared" si="87"/>
        <v>545507.19999999995</v>
      </c>
      <c r="AE59" s="179">
        <f t="shared" si="87"/>
        <v>0</v>
      </c>
      <c r="AF59" s="179">
        <f t="shared" si="87"/>
        <v>0</v>
      </c>
      <c r="AG59" s="179">
        <f t="shared" si="87"/>
        <v>35</v>
      </c>
      <c r="AH59" s="179">
        <f t="shared" si="87"/>
        <v>545507.19999999995</v>
      </c>
      <c r="AI59" s="179">
        <f t="shared" si="87"/>
        <v>0</v>
      </c>
      <c r="AJ59" s="179">
        <f t="shared" si="87"/>
        <v>0</v>
      </c>
      <c r="AK59" s="179">
        <f t="shared" si="87"/>
        <v>117</v>
      </c>
      <c r="AL59" s="179">
        <f t="shared" si="87"/>
        <v>2188263.1680000001</v>
      </c>
      <c r="AM59" s="179">
        <f t="shared" si="87"/>
        <v>0</v>
      </c>
      <c r="AN59" s="179">
        <f t="shared" si="87"/>
        <v>0</v>
      </c>
      <c r="AO59" s="179">
        <f t="shared" si="87"/>
        <v>100</v>
      </c>
      <c r="AP59" s="179">
        <f t="shared" si="87"/>
        <v>1558592</v>
      </c>
      <c r="AQ59" s="179">
        <f t="shared" si="87"/>
        <v>0</v>
      </c>
      <c r="AR59" s="179">
        <f t="shared" si="87"/>
        <v>0</v>
      </c>
      <c r="AS59" s="179">
        <f t="shared" si="87"/>
        <v>0</v>
      </c>
      <c r="AT59" s="179">
        <f t="shared" si="87"/>
        <v>0</v>
      </c>
      <c r="AU59" s="179">
        <f t="shared" si="87"/>
        <v>0</v>
      </c>
      <c r="AV59" s="179">
        <f t="shared" si="87"/>
        <v>0</v>
      </c>
      <c r="AW59" s="179">
        <f t="shared" si="87"/>
        <v>0</v>
      </c>
      <c r="AX59" s="179">
        <f t="shared" si="87"/>
        <v>0</v>
      </c>
      <c r="AY59" s="179">
        <f t="shared" si="87"/>
        <v>0</v>
      </c>
      <c r="AZ59" s="179">
        <f t="shared" si="87"/>
        <v>0</v>
      </c>
      <c r="BA59" s="179">
        <f t="shared" si="87"/>
        <v>0</v>
      </c>
      <c r="BB59" s="179">
        <f t="shared" si="87"/>
        <v>0</v>
      </c>
      <c r="BC59" s="179">
        <f t="shared" si="87"/>
        <v>16</v>
      </c>
      <c r="BD59" s="179">
        <f t="shared" si="87"/>
        <v>249374.72</v>
      </c>
      <c r="BE59" s="179">
        <f t="shared" si="87"/>
        <v>305</v>
      </c>
      <c r="BF59" s="179">
        <f t="shared" si="87"/>
        <v>4753705.5999999996</v>
      </c>
      <c r="BG59" s="179">
        <f t="shared" si="87"/>
        <v>20</v>
      </c>
      <c r="BH59" s="179">
        <f t="shared" si="87"/>
        <v>311718.39999999997</v>
      </c>
      <c r="BI59" s="179">
        <f t="shared" si="87"/>
        <v>0</v>
      </c>
      <c r="BJ59" s="179">
        <f t="shared" si="87"/>
        <v>0</v>
      </c>
      <c r="BK59" s="179">
        <f t="shared" si="87"/>
        <v>367</v>
      </c>
      <c r="BL59" s="179">
        <f t="shared" si="87"/>
        <v>5720032.6399999997</v>
      </c>
      <c r="BM59" s="179">
        <f t="shared" si="87"/>
        <v>0</v>
      </c>
      <c r="BN59" s="179">
        <f t="shared" si="87"/>
        <v>0</v>
      </c>
      <c r="BO59" s="179">
        <f t="shared" si="87"/>
        <v>0</v>
      </c>
      <c r="BP59" s="179">
        <f t="shared" si="87"/>
        <v>0</v>
      </c>
      <c r="BQ59" s="179">
        <f t="shared" si="87"/>
        <v>0</v>
      </c>
      <c r="BR59" s="179">
        <f t="shared" si="87"/>
        <v>0</v>
      </c>
      <c r="BS59" s="179">
        <f t="shared" si="87"/>
        <v>0</v>
      </c>
      <c r="BT59" s="179">
        <f t="shared" si="87"/>
        <v>0</v>
      </c>
      <c r="BU59" s="179">
        <f t="shared" si="87"/>
        <v>0</v>
      </c>
      <c r="BV59" s="179">
        <f t="shared" si="87"/>
        <v>0</v>
      </c>
      <c r="BW59" s="179">
        <f t="shared" si="87"/>
        <v>256</v>
      </c>
      <c r="BX59" s="179">
        <f t="shared" si="87"/>
        <v>4787994.6239999998</v>
      </c>
      <c r="BY59" s="179">
        <f t="shared" si="87"/>
        <v>0</v>
      </c>
      <c r="BZ59" s="179">
        <f t="shared" si="87"/>
        <v>0</v>
      </c>
      <c r="CA59" s="179">
        <f t="shared" si="87"/>
        <v>0</v>
      </c>
      <c r="CB59" s="179">
        <f t="shared" ref="CB59:DF59" si="88">SUM(CB60:CB62)</f>
        <v>0</v>
      </c>
      <c r="CC59" s="179">
        <f t="shared" si="88"/>
        <v>160</v>
      </c>
      <c r="CD59" s="179">
        <f t="shared" si="88"/>
        <v>2992496.6399999997</v>
      </c>
      <c r="CE59" s="179">
        <f t="shared" si="88"/>
        <v>0</v>
      </c>
      <c r="CF59" s="179">
        <f t="shared" si="88"/>
        <v>0</v>
      </c>
      <c r="CG59" s="179">
        <f t="shared" si="88"/>
        <v>244</v>
      </c>
      <c r="CH59" s="179">
        <f t="shared" si="88"/>
        <v>4563557.3760000002</v>
      </c>
      <c r="CI59" s="179">
        <f t="shared" si="88"/>
        <v>5</v>
      </c>
      <c r="CJ59" s="179">
        <f t="shared" si="88"/>
        <v>93515.51999999999</v>
      </c>
      <c r="CK59" s="179">
        <f t="shared" si="88"/>
        <v>72</v>
      </c>
      <c r="CL59" s="179">
        <f t="shared" si="88"/>
        <v>1346623.4880000001</v>
      </c>
      <c r="CM59" s="179">
        <f t="shared" si="88"/>
        <v>111</v>
      </c>
      <c r="CN59" s="179">
        <f t="shared" si="88"/>
        <v>2076044.544</v>
      </c>
      <c r="CO59" s="179">
        <f t="shared" si="88"/>
        <v>10</v>
      </c>
      <c r="CP59" s="179">
        <f t="shared" si="88"/>
        <v>187031.03999999998</v>
      </c>
      <c r="CQ59" s="179">
        <f t="shared" si="88"/>
        <v>140</v>
      </c>
      <c r="CR59" s="179">
        <f t="shared" si="88"/>
        <v>3475660.16</v>
      </c>
      <c r="CS59" s="179">
        <f t="shared" si="88"/>
        <v>72</v>
      </c>
      <c r="CT59" s="179">
        <f t="shared" si="88"/>
        <v>2060013.3120000002</v>
      </c>
      <c r="CU59" s="179">
        <f t="shared" si="88"/>
        <v>0</v>
      </c>
      <c r="CV59" s="179">
        <f t="shared" si="88"/>
        <v>0</v>
      </c>
      <c r="CW59" s="179">
        <f t="shared" si="88"/>
        <v>0</v>
      </c>
      <c r="CX59" s="179">
        <f t="shared" si="88"/>
        <v>0</v>
      </c>
      <c r="CY59" s="179">
        <f t="shared" si="88"/>
        <v>0</v>
      </c>
      <c r="CZ59" s="179">
        <f t="shared" si="88"/>
        <v>0</v>
      </c>
      <c r="DA59" s="179">
        <f t="shared" si="88"/>
        <v>0</v>
      </c>
      <c r="DB59" s="179">
        <f t="shared" si="88"/>
        <v>0</v>
      </c>
      <c r="DC59" s="179">
        <f t="shared" si="88"/>
        <v>0</v>
      </c>
      <c r="DD59" s="179">
        <f t="shared" si="88"/>
        <v>0</v>
      </c>
      <c r="DE59" s="179">
        <f t="shared" si="88"/>
        <v>2065</v>
      </c>
      <c r="DF59" s="179">
        <f t="shared" si="88"/>
        <v>37455637.631999992</v>
      </c>
    </row>
    <row r="60" spans="1:110" ht="30" x14ac:dyDescent="0.25">
      <c r="A60" s="14"/>
      <c r="B60" s="14">
        <v>37</v>
      </c>
      <c r="C60" s="45" t="s">
        <v>209</v>
      </c>
      <c r="D60" s="28" t="s">
        <v>210</v>
      </c>
      <c r="E60" s="29">
        <v>13916</v>
      </c>
      <c r="F60" s="30">
        <v>0.8</v>
      </c>
      <c r="G60" s="31"/>
      <c r="H60" s="32">
        <v>1</v>
      </c>
      <c r="I60" s="92"/>
      <c r="J60" s="92"/>
      <c r="K60" s="34">
        <v>1.4</v>
      </c>
      <c r="L60" s="34">
        <v>1.68</v>
      </c>
      <c r="M60" s="34">
        <v>2.23</v>
      </c>
      <c r="N60" s="35">
        <v>2.57</v>
      </c>
      <c r="O60" s="46">
        <v>0</v>
      </c>
      <c r="P60" s="36">
        <f>SUM(O60*$E60*$F60*$H60*$K60*$P$10)</f>
        <v>0</v>
      </c>
      <c r="Q60" s="39"/>
      <c r="R60" s="36">
        <f>SUM(Q60*$E60*$F60*$H60*$K60*$R$10)</f>
        <v>0</v>
      </c>
      <c r="S60" s="39"/>
      <c r="T60" s="37">
        <f>SUM(S60*$E60*$F60*$H60*$K60*$T$10)</f>
        <v>0</v>
      </c>
      <c r="U60" s="39"/>
      <c r="V60" s="36">
        <f>SUM(U60*$E60*$F60*$H60*$K60*$V$10)</f>
        <v>0</v>
      </c>
      <c r="W60" s="39"/>
      <c r="X60" s="36">
        <f>SUM(W60*$E60*$F60*$H60*$K60*$X$10)</f>
        <v>0</v>
      </c>
      <c r="Y60" s="39"/>
      <c r="Z60" s="37">
        <f>SUM(Y60*$E60*$F60*$H60*$K60*$Z$10)</f>
        <v>0</v>
      </c>
      <c r="AA60" s="64">
        <v>0</v>
      </c>
      <c r="AB60" s="36">
        <v>0</v>
      </c>
      <c r="AC60" s="37">
        <v>35</v>
      </c>
      <c r="AD60" s="36">
        <f>AC60*E60*F60*H60*K60</f>
        <v>545507.19999999995</v>
      </c>
      <c r="AE60" s="39">
        <v>0</v>
      </c>
      <c r="AF60" s="36">
        <v>0</v>
      </c>
      <c r="AG60" s="44">
        <v>35</v>
      </c>
      <c r="AH60" s="36">
        <f>AG60*E60*F60*H60*K60</f>
        <v>545507.19999999995</v>
      </c>
      <c r="AI60" s="39">
        <v>0</v>
      </c>
      <c r="AJ60" s="36">
        <v>0</v>
      </c>
      <c r="AK60" s="71">
        <v>117</v>
      </c>
      <c r="AL60" s="36">
        <f>AK60*$E60*$F60*$H60*$L60*$AL$10</f>
        <v>2188263.1680000001</v>
      </c>
      <c r="AM60" s="64"/>
      <c r="AN60" s="36">
        <f>SUM(AM60*$E60*$F60*$H60*$K60*$AN$10)</f>
        <v>0</v>
      </c>
      <c r="AO60" s="37">
        <v>100</v>
      </c>
      <c r="AP60" s="37">
        <f>SUM(AO60*$E60*$F60*$H60*$K60*$AP$10)</f>
        <v>1558592</v>
      </c>
      <c r="AQ60" s="39"/>
      <c r="AR60" s="36">
        <f>SUM(AQ60*$E60*$F60*$H60*$K60*$AR$10)</f>
        <v>0</v>
      </c>
      <c r="AS60" s="39"/>
      <c r="AT60" s="36">
        <f>SUM(AS60*$E60*$F60*$H60*$K60*$AT$10)</f>
        <v>0</v>
      </c>
      <c r="AU60" s="39"/>
      <c r="AV60" s="36">
        <f>SUM(AU60*$E60*$F60*$H60*$K60*$AV$10)</f>
        <v>0</v>
      </c>
      <c r="AW60" s="39"/>
      <c r="AX60" s="36">
        <f>SUM(AW60*$E60*$F60*$H60*$K60*$AX$10)</f>
        <v>0</v>
      </c>
      <c r="AY60" s="39"/>
      <c r="AZ60" s="36">
        <f>SUM(AY60*$E60*$F60*$H60*$K60*$AZ$10)</f>
        <v>0</v>
      </c>
      <c r="BA60" s="39"/>
      <c r="BB60" s="36">
        <f>SUM(BA60*$E60*$F60*$H60*$K60*$BB$10)</f>
        <v>0</v>
      </c>
      <c r="BC60" s="37">
        <v>16</v>
      </c>
      <c r="BD60" s="36">
        <f>SUM(BC60*$E60*$F60*$H60*$K60*$BD$10)</f>
        <v>249374.72</v>
      </c>
      <c r="BE60" s="37">
        <v>305</v>
      </c>
      <c r="BF60" s="36">
        <f>SUM(BE60*$E60*$F60*$H60*$K60*$BF$10)</f>
        <v>4753705.5999999996</v>
      </c>
      <c r="BG60" s="37">
        <v>20</v>
      </c>
      <c r="BH60" s="36">
        <f>SUM(BG60*$E60*$F60*$H60*$K60*$BH$10)</f>
        <v>311718.39999999997</v>
      </c>
      <c r="BI60" s="39"/>
      <c r="BJ60" s="36">
        <f>SUM(BI60*$E60*$F60*$H60*$K60*$BJ$10)</f>
        <v>0</v>
      </c>
      <c r="BK60" s="37">
        <v>367</v>
      </c>
      <c r="BL60" s="36">
        <f>SUM(BK60*$E60*$F60*$H60*$K60*$BL$10)</f>
        <v>5720032.6399999997</v>
      </c>
      <c r="BM60" s="72"/>
      <c r="BN60" s="36">
        <f>BM60*$E60*$F60*$H60*$L60*$BN$10</f>
        <v>0</v>
      </c>
      <c r="BO60" s="72"/>
      <c r="BP60" s="36">
        <f>BO60*$E60*$F60*$H60*$L60*$BP$10</f>
        <v>0</v>
      </c>
      <c r="BQ60" s="77"/>
      <c r="BR60" s="37">
        <f>BQ60*$E60*$F60*$H60*$L60*$BR$10</f>
        <v>0</v>
      </c>
      <c r="BS60" s="72"/>
      <c r="BT60" s="36">
        <f>BS60*$E60*$F60*$H60*$L60*$BT$10</f>
        <v>0</v>
      </c>
      <c r="BU60" s="39"/>
      <c r="BV60" s="36">
        <f>BU60*$E60*$F60*$H60*$L60*$BV$10</f>
        <v>0</v>
      </c>
      <c r="BW60" s="40">
        <v>256</v>
      </c>
      <c r="BX60" s="36">
        <f>BW60*$E60*$F60*$H60*$L60*$BX$10</f>
        <v>4787994.6239999998</v>
      </c>
      <c r="BY60" s="39"/>
      <c r="BZ60" s="36">
        <f>BY60*$E60*$F60*$H60*$L60*$BZ$10</f>
        <v>0</v>
      </c>
      <c r="CA60" s="40"/>
      <c r="CB60" s="41">
        <f>CA60*$E60*$F60*$H60*$L60*$CB$10</f>
        <v>0</v>
      </c>
      <c r="CC60" s="71">
        <v>160</v>
      </c>
      <c r="CD60" s="36">
        <f>CC60*$E60*$F60*$H60*$L60*$CD$10</f>
        <v>2992496.6399999997</v>
      </c>
      <c r="CE60" s="39"/>
      <c r="CF60" s="36">
        <f>CE60*$E60*$F60*$H60*$L60*$CF$10</f>
        <v>0</v>
      </c>
      <c r="CG60" s="37">
        <v>244</v>
      </c>
      <c r="CH60" s="36">
        <f>CG60*$E60*$F60*$H60*$L60*$CH$10</f>
        <v>4563557.3760000002</v>
      </c>
      <c r="CI60" s="80">
        <v>5</v>
      </c>
      <c r="CJ60" s="36">
        <f>CI60*$E60*$F60*$H60*$L60*$CJ$10</f>
        <v>93515.51999999999</v>
      </c>
      <c r="CK60" s="71">
        <v>72</v>
      </c>
      <c r="CL60" s="36">
        <f>CK60*$E60*$F60*$H60*$L60*$CL$10</f>
        <v>1346623.4880000001</v>
      </c>
      <c r="CM60" s="37">
        <v>111</v>
      </c>
      <c r="CN60" s="36">
        <f>CM60*$E60*$F60*$H60*$L60*$CN$10</f>
        <v>2076044.544</v>
      </c>
      <c r="CO60" s="37">
        <v>10</v>
      </c>
      <c r="CP60" s="36">
        <f>CO60*$E60*$F60*$H60*$L60*$CP$10</f>
        <v>187031.03999999998</v>
      </c>
      <c r="CQ60" s="71">
        <v>140</v>
      </c>
      <c r="CR60" s="36">
        <f>CQ60*$E60*$F60*$H60*$M60*$CR$10</f>
        <v>3475660.16</v>
      </c>
      <c r="CS60" s="71">
        <v>72</v>
      </c>
      <c r="CT60" s="36">
        <f>CS60*$E60*$F60*$H60*$N60*$CT$10</f>
        <v>2060013.3120000002</v>
      </c>
      <c r="CU60" s="37"/>
      <c r="CV60" s="36">
        <f>CU60*E60*F60*H60</f>
        <v>0</v>
      </c>
      <c r="CW60" s="37"/>
      <c r="CX60" s="36"/>
      <c r="CY60" s="36"/>
      <c r="CZ60" s="36">
        <f>SUM(CY60*$E60*$F60*$H60*$K60*$R$10)</f>
        <v>0</v>
      </c>
      <c r="DA60" s="36"/>
      <c r="DB60" s="36"/>
      <c r="DC60" s="36"/>
      <c r="DD60" s="36"/>
      <c r="DE60" s="43">
        <f t="shared" ref="DE60:DF62" si="89">SUM(Q60+O60+AA60+S60+U60+AC60+Y60+W60+AE60+AI60+AG60+AK60+AM60+AQ60+BM60+BS60+AO60+BA60+BC60+CE60+CG60+CC60+CI60+CK60+BW60+BY60+AS60+AU60+AW60+AY60+BO60+BQ60+BU60+BE60+BG60+BI60+BK60+CA60+CM60+CO60+CQ60+CS60+CU60+CW60+DA60+DC60)</f>
        <v>2065</v>
      </c>
      <c r="DF60" s="43">
        <f t="shared" si="89"/>
        <v>37455637.631999992</v>
      </c>
    </row>
    <row r="61" spans="1:110" ht="30" x14ac:dyDescent="0.25">
      <c r="A61" s="14"/>
      <c r="B61" s="14">
        <v>38</v>
      </c>
      <c r="C61" s="45" t="s">
        <v>211</v>
      </c>
      <c r="D61" s="28" t="s">
        <v>212</v>
      </c>
      <c r="E61" s="29">
        <v>13916</v>
      </c>
      <c r="F61" s="30">
        <v>3.39</v>
      </c>
      <c r="G61" s="31"/>
      <c r="H61" s="32">
        <v>1</v>
      </c>
      <c r="I61" s="33"/>
      <c r="J61" s="33"/>
      <c r="K61" s="34">
        <v>1.4</v>
      </c>
      <c r="L61" s="34">
        <v>1.68</v>
      </c>
      <c r="M61" s="34">
        <v>2.23</v>
      </c>
      <c r="N61" s="35">
        <v>2.57</v>
      </c>
      <c r="O61" s="93"/>
      <c r="P61" s="36">
        <f>SUM(O61*$E61*$F61*$H61*$K61*$P$10)</f>
        <v>0</v>
      </c>
      <c r="Q61" s="93"/>
      <c r="R61" s="36">
        <f>SUM(Q61*$E61*$F61*$H61*$K61*$R$10)</f>
        <v>0</v>
      </c>
      <c r="S61" s="93"/>
      <c r="T61" s="37">
        <f>SUM(S61*$E61*$F61*$H61*$K61*$T$10)</f>
        <v>0</v>
      </c>
      <c r="U61" s="93"/>
      <c r="V61" s="36">
        <f>SUM(U61*$E61*$F61*$H61*$K61*$V$10)</f>
        <v>0</v>
      </c>
      <c r="W61" s="93"/>
      <c r="X61" s="36">
        <f>SUM(W61*$E61*$F61*$H61*$K61*$X$10)</f>
        <v>0</v>
      </c>
      <c r="Y61" s="46"/>
      <c r="Z61" s="37">
        <f>SUM(Y61*$E61*$F61*$H61*$K61*$Z$10)</f>
        <v>0</v>
      </c>
      <c r="AA61" s="64"/>
      <c r="AB61" s="36"/>
      <c r="AC61" s="93"/>
      <c r="AD61" s="36"/>
      <c r="AE61" s="93"/>
      <c r="AF61" s="36"/>
      <c r="AG61" s="93"/>
      <c r="AH61" s="36">
        <f>AG61*E61*F61*H61*K61</f>
        <v>0</v>
      </c>
      <c r="AI61" s="93"/>
      <c r="AJ61" s="36"/>
      <c r="AK61" s="93"/>
      <c r="AL61" s="36">
        <f>AK61*$E61*$F61*$H61*$L61*$AL$10</f>
        <v>0</v>
      </c>
      <c r="AM61" s="64"/>
      <c r="AN61" s="36">
        <f>SUM(AM61*$E61*$F61*$H61*$K61*$AN$10)</f>
        <v>0</v>
      </c>
      <c r="AO61" s="93"/>
      <c r="AP61" s="37">
        <f>SUM(AO61*$E61*$F61*$H61*$K61*$AP$10)</f>
        <v>0</v>
      </c>
      <c r="AQ61" s="93"/>
      <c r="AR61" s="36">
        <f>SUM(AQ61*$E61*$F61*$H61*$K61*$AR$10)</f>
        <v>0</v>
      </c>
      <c r="AS61" s="93"/>
      <c r="AT61" s="36">
        <f>SUM(AS61*$E61*$F61*$H61*$K61*$AT$10)</f>
        <v>0</v>
      </c>
      <c r="AU61" s="93"/>
      <c r="AV61" s="36">
        <f>SUM(AU61*$E61*$F61*$H61*$K61*$AV$10)</f>
        <v>0</v>
      </c>
      <c r="AW61" s="46"/>
      <c r="AX61" s="36">
        <f>SUM(AW61*$E61*$F61*$H61*$K61*$AX$10)</f>
        <v>0</v>
      </c>
      <c r="AY61" s="93"/>
      <c r="AZ61" s="36">
        <f>SUM(AY61*$E61*$F61*$H61*$K61*$AZ$10)</f>
        <v>0</v>
      </c>
      <c r="BA61" s="93"/>
      <c r="BB61" s="36">
        <f>SUM(BA61*$E61*$F61*$H61*$K61*$BB$10)</f>
        <v>0</v>
      </c>
      <c r="BC61" s="93"/>
      <c r="BD61" s="36">
        <f>SUM(BC61*$E61*$F61*$H61*$K61*$BD$10)</f>
        <v>0</v>
      </c>
      <c r="BE61" s="93"/>
      <c r="BF61" s="36">
        <f>SUM(BE61*$E61*$F61*$H61*$K61*$BF$10)</f>
        <v>0</v>
      </c>
      <c r="BG61" s="117"/>
      <c r="BH61" s="36">
        <f>SUM(BG61*$E61*$F61*$H61*$K61*$BH$10)</f>
        <v>0</v>
      </c>
      <c r="BI61" s="93"/>
      <c r="BJ61" s="36">
        <f>SUM(BI61*$E61*$F61*$H61*$K61*$BJ$10)</f>
        <v>0</v>
      </c>
      <c r="BK61" s="93"/>
      <c r="BL61" s="36">
        <f>SUM(BK61*$E61*$F61*$H61*$K61*$BL$10)</f>
        <v>0</v>
      </c>
      <c r="BM61" s="143"/>
      <c r="BN61" s="36">
        <f>BM61*$E61*$F61*$H61*$L61*$BN$10</f>
        <v>0</v>
      </c>
      <c r="BO61" s="93"/>
      <c r="BP61" s="36">
        <f>BO61*$E61*$F61*$H61*$L61*$BP$10</f>
        <v>0</v>
      </c>
      <c r="BQ61" s="94"/>
      <c r="BR61" s="37">
        <f>BQ61*$E61*$F61*$H61*$L61*$BR$10</f>
        <v>0</v>
      </c>
      <c r="BS61" s="93"/>
      <c r="BT61" s="36">
        <f>BS61*$E61*$F61*$H61*$L61*$BT$10</f>
        <v>0</v>
      </c>
      <c r="BU61" s="93"/>
      <c r="BV61" s="36">
        <f>BU61*$E61*$F61*$H61*$L61*$BV$10</f>
        <v>0</v>
      </c>
      <c r="BW61" s="95"/>
      <c r="BX61" s="36">
        <f>BW61*$E61*$F61*$H61*$L61*$BX$10</f>
        <v>0</v>
      </c>
      <c r="BY61" s="93"/>
      <c r="BZ61" s="36">
        <f>BY61*$E61*$F61*$H61*$L61*$BZ$10</f>
        <v>0</v>
      </c>
      <c r="CA61" s="95"/>
      <c r="CB61" s="41">
        <f>CA61*$E61*$F61*$H61*$L61*$CB$10</f>
        <v>0</v>
      </c>
      <c r="CC61" s="93"/>
      <c r="CD61" s="36">
        <f>CC61*$E61*$F61*$H61*$L61*$CD$10</f>
        <v>0</v>
      </c>
      <c r="CE61" s="93"/>
      <c r="CF61" s="36">
        <f>CE61*$E61*$F61*$H61*$L61*$CF$10</f>
        <v>0</v>
      </c>
      <c r="CG61" s="117"/>
      <c r="CH61" s="36">
        <f>CG61*$E61*$F61*$H61*$L61*$CH$10</f>
        <v>0</v>
      </c>
      <c r="CI61" s="93"/>
      <c r="CJ61" s="36">
        <f>CI61*$E61*$F61*$H61*$L61*$CJ$10</f>
        <v>0</v>
      </c>
      <c r="CK61" s="93"/>
      <c r="CL61" s="36">
        <f>CK61*$E61*$F61*$H61*$L61*$CL$10</f>
        <v>0</v>
      </c>
      <c r="CM61" s="93"/>
      <c r="CN61" s="36">
        <f>CM61*$E61*$F61*$H61*$L61*$CN$10</f>
        <v>0</v>
      </c>
      <c r="CO61" s="93"/>
      <c r="CP61" s="36">
        <f>CO61*$E61*$F61*$H61*$L61*$CP$10</f>
        <v>0</v>
      </c>
      <c r="CQ61" s="93"/>
      <c r="CR61" s="36">
        <f>CQ61*$E61*$F61*$H61*$M61*$CR$10</f>
        <v>0</v>
      </c>
      <c r="CS61" s="117"/>
      <c r="CT61" s="36">
        <f>CS61*$E61*$F61*$H61*$N61*$CT$10</f>
        <v>0</v>
      </c>
      <c r="CU61" s="37"/>
      <c r="CV61" s="36">
        <f>CU61*E61*F61*H61</f>
        <v>0</v>
      </c>
      <c r="CW61" s="37"/>
      <c r="CX61" s="36"/>
      <c r="CY61" s="36"/>
      <c r="CZ61" s="36">
        <f>SUM(CY61*$E61*$F61*$H61*$K61*$R$10)</f>
        <v>0</v>
      </c>
      <c r="DA61" s="36"/>
      <c r="DB61" s="36"/>
      <c r="DC61" s="36"/>
      <c r="DD61" s="36"/>
      <c r="DE61" s="43">
        <f t="shared" si="89"/>
        <v>0</v>
      </c>
      <c r="DF61" s="43">
        <f t="shared" si="89"/>
        <v>0</v>
      </c>
    </row>
    <row r="62" spans="1:110" ht="90" x14ac:dyDescent="0.25">
      <c r="A62" s="14"/>
      <c r="B62" s="14">
        <v>39</v>
      </c>
      <c r="C62" s="45" t="s">
        <v>213</v>
      </c>
      <c r="D62" s="28" t="s">
        <v>214</v>
      </c>
      <c r="E62" s="29">
        <v>13916</v>
      </c>
      <c r="F62" s="30">
        <v>5.07</v>
      </c>
      <c r="G62" s="31"/>
      <c r="H62" s="32">
        <v>1</v>
      </c>
      <c r="I62" s="33"/>
      <c r="J62" s="33"/>
      <c r="K62" s="34">
        <v>1.4</v>
      </c>
      <c r="L62" s="34">
        <v>1.68</v>
      </c>
      <c r="M62" s="34">
        <v>2.23</v>
      </c>
      <c r="N62" s="35">
        <v>2.57</v>
      </c>
      <c r="O62" s="93"/>
      <c r="P62" s="36">
        <f>SUM(O62*$E62*$F62*$H62*$K62*$P$10)</f>
        <v>0</v>
      </c>
      <c r="Q62" s="93"/>
      <c r="R62" s="36">
        <f>SUM(Q62*$E62*$F62*$H62*$K62*$R$10)</f>
        <v>0</v>
      </c>
      <c r="S62" s="93"/>
      <c r="T62" s="37">
        <f>SUM(S62*$E62*$F62*$H62*$K62*$T$10)</f>
        <v>0</v>
      </c>
      <c r="U62" s="93"/>
      <c r="V62" s="36">
        <f>SUM(U62*$E62*$F62*$H62*$K62*$V$10)</f>
        <v>0</v>
      </c>
      <c r="W62" s="93"/>
      <c r="X62" s="36">
        <f>SUM(W62*$E62*$F62*$H62*$K62*$X$10)</f>
        <v>0</v>
      </c>
      <c r="Y62" s="46"/>
      <c r="Z62" s="37">
        <f>SUM(Y62*$E62*$F62*$H62*$K62*$Z$10)</f>
        <v>0</v>
      </c>
      <c r="AA62" s="64"/>
      <c r="AB62" s="36"/>
      <c r="AC62" s="93"/>
      <c r="AD62" s="36"/>
      <c r="AE62" s="93"/>
      <c r="AF62" s="36"/>
      <c r="AG62" s="93"/>
      <c r="AH62" s="36">
        <f>AG62*E62*F62*H62*K62</f>
        <v>0</v>
      </c>
      <c r="AI62" s="93"/>
      <c r="AJ62" s="36"/>
      <c r="AK62" s="93"/>
      <c r="AL62" s="36">
        <f>AK62*$E62*$F62*$H62*$L62*$AL$10</f>
        <v>0</v>
      </c>
      <c r="AM62" s="64"/>
      <c r="AN62" s="36">
        <f>SUM(AM62*$E62*$F62*$H62*$K62*$AN$10)</f>
        <v>0</v>
      </c>
      <c r="AO62" s="93"/>
      <c r="AP62" s="37">
        <f>SUM(AO62*$E62*$F62*$H62*$K62*$AP$10)</f>
        <v>0</v>
      </c>
      <c r="AQ62" s="93"/>
      <c r="AR62" s="36">
        <f>SUM(AQ62*$E62*$F62*$H62*$K62*$AR$10)</f>
        <v>0</v>
      </c>
      <c r="AS62" s="93"/>
      <c r="AT62" s="36">
        <f>SUM(AS62*$E62*$F62*$H62*$K62*$AT$10)</f>
        <v>0</v>
      </c>
      <c r="AU62" s="93"/>
      <c r="AV62" s="36">
        <f>SUM(AU62*$E62*$F62*$H62*$K62*$AV$10)</f>
        <v>0</v>
      </c>
      <c r="AW62" s="46"/>
      <c r="AX62" s="36">
        <f>SUM(AW62*$E62*$F62*$H62*$K62*$AX$10)</f>
        <v>0</v>
      </c>
      <c r="AY62" s="93"/>
      <c r="AZ62" s="36">
        <f>SUM(AY62*$E62*$F62*$H62*$K62*$AZ$10)</f>
        <v>0</v>
      </c>
      <c r="BA62" s="93"/>
      <c r="BB62" s="36">
        <f>SUM(BA62*$E62*$F62*$H62*$K62*$BB$10)</f>
        <v>0</v>
      </c>
      <c r="BC62" s="93"/>
      <c r="BD62" s="36">
        <f>SUM(BC62*$E62*$F62*$H62*$K62*$BD$10)</f>
        <v>0</v>
      </c>
      <c r="BE62" s="93"/>
      <c r="BF62" s="36">
        <f>SUM(BE62*$E62*$F62*$H62*$K62*$BF$10)</f>
        <v>0</v>
      </c>
      <c r="BG62" s="93"/>
      <c r="BH62" s="36">
        <f>SUM(BG62*$E62*$F62*$H62*$K62*$BH$10)</f>
        <v>0</v>
      </c>
      <c r="BI62" s="93"/>
      <c r="BJ62" s="36">
        <f>SUM(BI62*$E62*$F62*$H62*$K62*$BJ$10)</f>
        <v>0</v>
      </c>
      <c r="BK62" s="93"/>
      <c r="BL62" s="36">
        <f>SUM(BK62*$E62*$F62*$H62*$K62*$BL$10)</f>
        <v>0</v>
      </c>
      <c r="BM62" s="143"/>
      <c r="BN62" s="36">
        <f>BM62*$E62*$F62*$H62*$L62*$BN$10</f>
        <v>0</v>
      </c>
      <c r="BO62" s="93"/>
      <c r="BP62" s="36">
        <f>BO62*$E62*$F62*$H62*$L62*$BP$10</f>
        <v>0</v>
      </c>
      <c r="BQ62" s="94"/>
      <c r="BR62" s="37">
        <f>BQ62*$E62*$F62*$H62*$L62*$BR$10</f>
        <v>0</v>
      </c>
      <c r="BS62" s="93"/>
      <c r="BT62" s="36">
        <f>BS62*$E62*$F62*$H62*$L62*$BT$10</f>
        <v>0</v>
      </c>
      <c r="BU62" s="93"/>
      <c r="BV62" s="36">
        <f>BU62*$E62*$F62*$H62*$L62*$BV$10</f>
        <v>0</v>
      </c>
      <c r="BW62" s="95"/>
      <c r="BX62" s="36">
        <f>BW62*$E62*$F62*$H62*$L62*$BX$10</f>
        <v>0</v>
      </c>
      <c r="BY62" s="93"/>
      <c r="BZ62" s="36">
        <f>BY62*$E62*$F62*$H62*$L62*$BZ$10</f>
        <v>0</v>
      </c>
      <c r="CA62" s="95"/>
      <c r="CB62" s="41">
        <f>CA62*$E62*$F62*$H62*$L62*$CB$10</f>
        <v>0</v>
      </c>
      <c r="CC62" s="93"/>
      <c r="CD62" s="36">
        <f>CC62*$E62*$F62*$H62*$L62*$CD$10</f>
        <v>0</v>
      </c>
      <c r="CE62" s="93"/>
      <c r="CF62" s="36">
        <f>CE62*$E62*$F62*$H62*$L62*$CF$10</f>
        <v>0</v>
      </c>
      <c r="CG62" s="117"/>
      <c r="CH62" s="36">
        <f>CG62*$E62*$F62*$H62*$L62*$CH$10</f>
        <v>0</v>
      </c>
      <c r="CI62" s="93"/>
      <c r="CJ62" s="36">
        <f>CI62*$E62*$F62*$H62*$L62*$CJ$10</f>
        <v>0</v>
      </c>
      <c r="CK62" s="93"/>
      <c r="CL62" s="36">
        <f>CK62*$E62*$F62*$H62*$L62*$CL$10</f>
        <v>0</v>
      </c>
      <c r="CM62" s="93"/>
      <c r="CN62" s="36">
        <f>CM62*$E62*$F62*$H62*$L62*$CN$10</f>
        <v>0</v>
      </c>
      <c r="CO62" s="93"/>
      <c r="CP62" s="36">
        <f>CO62*$E62*$F62*$H62*$L62*$CP$10</f>
        <v>0</v>
      </c>
      <c r="CQ62" s="93"/>
      <c r="CR62" s="36">
        <f>CQ62*$E62*$F62*$H62*$M62*$CR$10</f>
        <v>0</v>
      </c>
      <c r="CS62" s="117"/>
      <c r="CT62" s="36">
        <f>CS62*$E62*$F62*$H62*$N62*$CT$10</f>
        <v>0</v>
      </c>
      <c r="CU62" s="66"/>
      <c r="CV62" s="36">
        <f>CU62*E62*F62*H62</f>
        <v>0</v>
      </c>
      <c r="CW62" s="37"/>
      <c r="CX62" s="36"/>
      <c r="CY62" s="36"/>
      <c r="CZ62" s="36">
        <f>SUM(CY62*$E62*$F62*$H62*$K62*$R$10)</f>
        <v>0</v>
      </c>
      <c r="DA62" s="36"/>
      <c r="DB62" s="36"/>
      <c r="DC62" s="36"/>
      <c r="DD62" s="36"/>
      <c r="DE62" s="43">
        <f t="shared" si="89"/>
        <v>0</v>
      </c>
      <c r="DF62" s="43">
        <f t="shared" si="89"/>
        <v>0</v>
      </c>
    </row>
    <row r="63" spans="1:110" ht="15" x14ac:dyDescent="0.25">
      <c r="A63" s="159">
        <v>14</v>
      </c>
      <c r="B63" s="159"/>
      <c r="C63" s="160" t="s">
        <v>215</v>
      </c>
      <c r="D63" s="165" t="s">
        <v>216</v>
      </c>
      <c r="E63" s="170">
        <v>13916</v>
      </c>
      <c r="F63" s="184"/>
      <c r="G63" s="172"/>
      <c r="H63" s="163"/>
      <c r="I63" s="139"/>
      <c r="J63" s="139"/>
      <c r="K63" s="173">
        <v>1.4</v>
      </c>
      <c r="L63" s="173">
        <v>1.68</v>
      </c>
      <c r="M63" s="173">
        <v>2.23</v>
      </c>
      <c r="N63" s="174">
        <v>2.57</v>
      </c>
      <c r="O63" s="179">
        <f t="shared" ref="O63:AT63" si="90">SUM(O64:O65)</f>
        <v>0</v>
      </c>
      <c r="P63" s="179">
        <f t="shared" si="90"/>
        <v>0</v>
      </c>
      <c r="Q63" s="179">
        <f t="shared" si="90"/>
        <v>0</v>
      </c>
      <c r="R63" s="179">
        <f t="shared" si="90"/>
        <v>0</v>
      </c>
      <c r="S63" s="179">
        <f t="shared" si="90"/>
        <v>0</v>
      </c>
      <c r="T63" s="179">
        <f t="shared" si="90"/>
        <v>0</v>
      </c>
      <c r="U63" s="179">
        <f t="shared" si="90"/>
        <v>0</v>
      </c>
      <c r="V63" s="179">
        <f t="shared" si="90"/>
        <v>0</v>
      </c>
      <c r="W63" s="179">
        <f t="shared" si="90"/>
        <v>0</v>
      </c>
      <c r="X63" s="179">
        <f t="shared" si="90"/>
        <v>0</v>
      </c>
      <c r="Y63" s="179">
        <f t="shared" si="90"/>
        <v>0</v>
      </c>
      <c r="Z63" s="179">
        <f t="shared" si="90"/>
        <v>0</v>
      </c>
      <c r="AA63" s="179">
        <f t="shared" si="90"/>
        <v>0</v>
      </c>
      <c r="AB63" s="179">
        <f t="shared" si="90"/>
        <v>0</v>
      </c>
      <c r="AC63" s="179">
        <f t="shared" si="90"/>
        <v>0</v>
      </c>
      <c r="AD63" s="179">
        <f t="shared" si="90"/>
        <v>0</v>
      </c>
      <c r="AE63" s="179">
        <f t="shared" si="90"/>
        <v>0</v>
      </c>
      <c r="AF63" s="179">
        <f t="shared" si="90"/>
        <v>0</v>
      </c>
      <c r="AG63" s="179">
        <f t="shared" si="90"/>
        <v>4</v>
      </c>
      <c r="AH63" s="179">
        <f t="shared" si="90"/>
        <v>119232.28799999999</v>
      </c>
      <c r="AI63" s="179">
        <f t="shared" si="90"/>
        <v>0</v>
      </c>
      <c r="AJ63" s="179">
        <f t="shared" si="90"/>
        <v>0</v>
      </c>
      <c r="AK63" s="179">
        <f t="shared" si="90"/>
        <v>0</v>
      </c>
      <c r="AL63" s="179">
        <f t="shared" si="90"/>
        <v>0</v>
      </c>
      <c r="AM63" s="179">
        <f t="shared" si="90"/>
        <v>0</v>
      </c>
      <c r="AN63" s="179">
        <f t="shared" si="90"/>
        <v>0</v>
      </c>
      <c r="AO63" s="179">
        <f t="shared" si="90"/>
        <v>0</v>
      </c>
      <c r="AP63" s="179">
        <f t="shared" si="90"/>
        <v>0</v>
      </c>
      <c r="AQ63" s="179">
        <f t="shared" si="90"/>
        <v>0</v>
      </c>
      <c r="AR63" s="179">
        <f t="shared" si="90"/>
        <v>0</v>
      </c>
      <c r="AS63" s="179">
        <f t="shared" si="90"/>
        <v>0</v>
      </c>
      <c r="AT63" s="179">
        <f t="shared" si="90"/>
        <v>0</v>
      </c>
      <c r="AU63" s="179">
        <f t="shared" ref="AU63:DF63" si="91">SUM(AU64:AU65)</f>
        <v>0</v>
      </c>
      <c r="AV63" s="179">
        <f t="shared" si="91"/>
        <v>0</v>
      </c>
      <c r="AW63" s="179">
        <f t="shared" si="91"/>
        <v>0</v>
      </c>
      <c r="AX63" s="179">
        <f t="shared" si="91"/>
        <v>0</v>
      </c>
      <c r="AY63" s="179">
        <f t="shared" si="91"/>
        <v>0</v>
      </c>
      <c r="AZ63" s="179">
        <f t="shared" si="91"/>
        <v>0</v>
      </c>
      <c r="BA63" s="179">
        <f t="shared" si="91"/>
        <v>0</v>
      </c>
      <c r="BB63" s="179">
        <f t="shared" si="91"/>
        <v>0</v>
      </c>
      <c r="BC63" s="179">
        <f t="shared" si="91"/>
        <v>0</v>
      </c>
      <c r="BD63" s="179">
        <f t="shared" si="91"/>
        <v>0</v>
      </c>
      <c r="BE63" s="179">
        <f t="shared" si="91"/>
        <v>0</v>
      </c>
      <c r="BF63" s="179">
        <f t="shared" si="91"/>
        <v>0</v>
      </c>
      <c r="BG63" s="179">
        <f t="shared" si="91"/>
        <v>0</v>
      </c>
      <c r="BH63" s="179">
        <f t="shared" si="91"/>
        <v>0</v>
      </c>
      <c r="BI63" s="179">
        <f t="shared" si="91"/>
        <v>0</v>
      </c>
      <c r="BJ63" s="179">
        <f t="shared" si="91"/>
        <v>0</v>
      </c>
      <c r="BK63" s="179">
        <f t="shared" si="91"/>
        <v>0</v>
      </c>
      <c r="BL63" s="179">
        <f t="shared" si="91"/>
        <v>0</v>
      </c>
      <c r="BM63" s="179">
        <f t="shared" si="91"/>
        <v>0</v>
      </c>
      <c r="BN63" s="179">
        <f t="shared" si="91"/>
        <v>0</v>
      </c>
      <c r="BO63" s="179">
        <f t="shared" si="91"/>
        <v>0</v>
      </c>
      <c r="BP63" s="179">
        <f t="shared" si="91"/>
        <v>0</v>
      </c>
      <c r="BQ63" s="179">
        <f t="shared" si="91"/>
        <v>0</v>
      </c>
      <c r="BR63" s="179">
        <f t="shared" si="91"/>
        <v>0</v>
      </c>
      <c r="BS63" s="179">
        <f t="shared" si="91"/>
        <v>0</v>
      </c>
      <c r="BT63" s="179">
        <f t="shared" si="91"/>
        <v>0</v>
      </c>
      <c r="BU63" s="179">
        <f t="shared" si="91"/>
        <v>0</v>
      </c>
      <c r="BV63" s="179">
        <f t="shared" si="91"/>
        <v>0</v>
      </c>
      <c r="BW63" s="179">
        <f t="shared" si="91"/>
        <v>0</v>
      </c>
      <c r="BX63" s="179">
        <f t="shared" si="91"/>
        <v>0</v>
      </c>
      <c r="BY63" s="179">
        <f t="shared" si="91"/>
        <v>0</v>
      </c>
      <c r="BZ63" s="179">
        <f t="shared" si="91"/>
        <v>0</v>
      </c>
      <c r="CA63" s="179">
        <f t="shared" si="91"/>
        <v>0</v>
      </c>
      <c r="CB63" s="179">
        <f t="shared" si="91"/>
        <v>0</v>
      </c>
      <c r="CC63" s="179">
        <f t="shared" si="91"/>
        <v>20</v>
      </c>
      <c r="CD63" s="179">
        <f t="shared" si="91"/>
        <v>715393.728</v>
      </c>
      <c r="CE63" s="179">
        <f t="shared" si="91"/>
        <v>0</v>
      </c>
      <c r="CF63" s="179">
        <f t="shared" si="91"/>
        <v>0</v>
      </c>
      <c r="CG63" s="179">
        <f t="shared" si="91"/>
        <v>0</v>
      </c>
      <c r="CH63" s="179">
        <f t="shared" si="91"/>
        <v>0</v>
      </c>
      <c r="CI63" s="179">
        <f t="shared" si="91"/>
        <v>0</v>
      </c>
      <c r="CJ63" s="179">
        <f t="shared" si="91"/>
        <v>0</v>
      </c>
      <c r="CK63" s="179">
        <f t="shared" si="91"/>
        <v>0</v>
      </c>
      <c r="CL63" s="179">
        <f t="shared" si="91"/>
        <v>0</v>
      </c>
      <c r="CM63" s="179">
        <f t="shared" si="91"/>
        <v>0</v>
      </c>
      <c r="CN63" s="179">
        <f t="shared" si="91"/>
        <v>0</v>
      </c>
      <c r="CO63" s="179">
        <f t="shared" si="91"/>
        <v>0</v>
      </c>
      <c r="CP63" s="179">
        <f t="shared" si="91"/>
        <v>0</v>
      </c>
      <c r="CQ63" s="179">
        <f t="shared" si="91"/>
        <v>0</v>
      </c>
      <c r="CR63" s="179">
        <f t="shared" si="91"/>
        <v>0</v>
      </c>
      <c r="CS63" s="179">
        <f t="shared" si="91"/>
        <v>0</v>
      </c>
      <c r="CT63" s="179">
        <f t="shared" si="91"/>
        <v>0</v>
      </c>
      <c r="CU63" s="179">
        <f t="shared" si="91"/>
        <v>0</v>
      </c>
      <c r="CV63" s="179">
        <f t="shared" si="91"/>
        <v>0</v>
      </c>
      <c r="CW63" s="179">
        <f t="shared" si="91"/>
        <v>70</v>
      </c>
      <c r="CX63" s="179">
        <f t="shared" si="91"/>
        <v>5187773.4720000001</v>
      </c>
      <c r="CY63" s="179">
        <f t="shared" si="91"/>
        <v>0</v>
      </c>
      <c r="CZ63" s="179">
        <f t="shared" si="91"/>
        <v>0</v>
      </c>
      <c r="DA63" s="179">
        <f t="shared" si="91"/>
        <v>0</v>
      </c>
      <c r="DB63" s="179">
        <f t="shared" si="91"/>
        <v>0</v>
      </c>
      <c r="DC63" s="179">
        <f t="shared" si="91"/>
        <v>0</v>
      </c>
      <c r="DD63" s="179">
        <f t="shared" si="91"/>
        <v>0</v>
      </c>
      <c r="DE63" s="179">
        <f t="shared" si="91"/>
        <v>94</v>
      </c>
      <c r="DF63" s="179">
        <f t="shared" si="91"/>
        <v>6022399.4879999999</v>
      </c>
    </row>
    <row r="64" spans="1:110" ht="30" x14ac:dyDescent="0.25">
      <c r="A64" s="14"/>
      <c r="B64" s="14">
        <v>40</v>
      </c>
      <c r="C64" s="45" t="s">
        <v>217</v>
      </c>
      <c r="D64" s="28" t="s">
        <v>218</v>
      </c>
      <c r="E64" s="29">
        <v>13916</v>
      </c>
      <c r="F64" s="30">
        <v>1.53</v>
      </c>
      <c r="G64" s="31"/>
      <c r="H64" s="32">
        <v>1</v>
      </c>
      <c r="I64" s="33"/>
      <c r="J64" s="33"/>
      <c r="K64" s="34">
        <v>1.4</v>
      </c>
      <c r="L64" s="34">
        <v>1.68</v>
      </c>
      <c r="M64" s="34">
        <v>2.23</v>
      </c>
      <c r="N64" s="35">
        <v>2.57</v>
      </c>
      <c r="O64" s="46">
        <v>0</v>
      </c>
      <c r="P64" s="36">
        <f>SUM(O64*$E64*$F64*$H64*$K64*$P$10)</f>
        <v>0</v>
      </c>
      <c r="Q64" s="39">
        <v>0</v>
      </c>
      <c r="R64" s="36">
        <f>SUM(Q64*$E64*$F64*$H64*$K64*$R$10)</f>
        <v>0</v>
      </c>
      <c r="S64" s="39">
        <v>0</v>
      </c>
      <c r="T64" s="37">
        <f>SUM(S64*$E64*$F64*$H64*$K64*$T$10)</f>
        <v>0</v>
      </c>
      <c r="U64" s="39">
        <v>0</v>
      </c>
      <c r="V64" s="36">
        <f>SUM(U64*$E64*$F64*$H64*$K64*$V$10)</f>
        <v>0</v>
      </c>
      <c r="W64" s="39">
        <v>0</v>
      </c>
      <c r="X64" s="36">
        <f>SUM(W64*$E64*$F64*$H64*$K64*$X$10)</f>
        <v>0</v>
      </c>
      <c r="Y64" s="39"/>
      <c r="Z64" s="37">
        <f>SUM(Y64*$E64*$F64*$H64*$K64*$Z$10)</f>
        <v>0</v>
      </c>
      <c r="AA64" s="64"/>
      <c r="AB64" s="36"/>
      <c r="AC64" s="39"/>
      <c r="AD64" s="36"/>
      <c r="AE64" s="39"/>
      <c r="AF64" s="36"/>
      <c r="AG64" s="44">
        <v>4</v>
      </c>
      <c r="AH64" s="36">
        <f>AG64*E64*F64*H64*K64</f>
        <v>119232.28799999999</v>
      </c>
      <c r="AI64" s="39">
        <v>0</v>
      </c>
      <c r="AJ64" s="36">
        <v>0</v>
      </c>
      <c r="AK64" s="39">
        <v>0</v>
      </c>
      <c r="AL64" s="36">
        <f>AK64*$E64*$F64*$H64*$L64*$AL$10</f>
        <v>0</v>
      </c>
      <c r="AM64" s="64"/>
      <c r="AN64" s="36">
        <f>SUM(AM64*$E64*$F64*$H64*$K64*$AN$10)</f>
        <v>0</v>
      </c>
      <c r="AO64" s="39"/>
      <c r="AP64" s="37">
        <f>SUM(AO64*$E64*$F64*$H64*$K64*$AP$10)</f>
        <v>0</v>
      </c>
      <c r="AQ64" s="39">
        <v>0</v>
      </c>
      <c r="AR64" s="36">
        <f>SUM(AQ64*$E64*$F64*$H64*$K64*$AR$10)</f>
        <v>0</v>
      </c>
      <c r="AS64" s="39">
        <v>0</v>
      </c>
      <c r="AT64" s="36">
        <f>SUM(AS64*$E64*$F64*$H64*$K64*$AT$10)</f>
        <v>0</v>
      </c>
      <c r="AU64" s="39"/>
      <c r="AV64" s="36">
        <f>SUM(AU64*$E64*$F64*$H64*$K64*$AV$10)</f>
        <v>0</v>
      </c>
      <c r="AW64" s="39"/>
      <c r="AX64" s="36">
        <f>SUM(AW64*$E64*$F64*$H64*$K64*$AX$10)</f>
        <v>0</v>
      </c>
      <c r="AY64" s="39"/>
      <c r="AZ64" s="36">
        <f>SUM(AY64*$E64*$F64*$H64*$K64*$AZ$10)</f>
        <v>0</v>
      </c>
      <c r="BA64" s="39">
        <v>0</v>
      </c>
      <c r="BB64" s="36">
        <f>SUM(BA64*$E64*$F64*$H64*$K64*$BB$10)</f>
        <v>0</v>
      </c>
      <c r="BC64" s="39">
        <v>0</v>
      </c>
      <c r="BD64" s="36">
        <f>SUM(BC64*$E64*$F64*$H64*$K64*$BD$10)</f>
        <v>0</v>
      </c>
      <c r="BE64" s="39">
        <v>0</v>
      </c>
      <c r="BF64" s="36">
        <f>SUM(BE64*$E64*$F64*$H64*$K64*$BF$10)</f>
        <v>0</v>
      </c>
      <c r="BG64" s="39">
        <v>0</v>
      </c>
      <c r="BH64" s="36">
        <f>SUM(BG64*$E64*$F64*$H64*$K64*$BH$10)</f>
        <v>0</v>
      </c>
      <c r="BI64" s="39">
        <v>0</v>
      </c>
      <c r="BJ64" s="36">
        <f>SUM(BI64*$E64*$F64*$H64*$K64*$BJ$10)</f>
        <v>0</v>
      </c>
      <c r="BK64" s="39"/>
      <c r="BL64" s="36">
        <f>SUM(BK64*$E64*$F64*$H64*$K64*$BL$10)</f>
        <v>0</v>
      </c>
      <c r="BM64" s="39"/>
      <c r="BN64" s="36">
        <f>BM64*$E64*$F64*$H64*$L64*$BN$10</f>
        <v>0</v>
      </c>
      <c r="BO64" s="39">
        <v>0</v>
      </c>
      <c r="BP64" s="36">
        <f>BO64*$E64*$F64*$H64*$L64*$BP$10</f>
        <v>0</v>
      </c>
      <c r="BQ64" s="77">
        <v>0</v>
      </c>
      <c r="BR64" s="37">
        <f>BQ64*$E64*$F64*$H64*$L64*$BR$10</f>
        <v>0</v>
      </c>
      <c r="BS64" s="72"/>
      <c r="BT64" s="36">
        <f>BS64*$E64*$F64*$H64*$L64*$BT$10</f>
        <v>0</v>
      </c>
      <c r="BU64" s="39">
        <v>0</v>
      </c>
      <c r="BV64" s="36">
        <f>BU64*$E64*$F64*$H64*$L64*$BV$10</f>
        <v>0</v>
      </c>
      <c r="BW64" s="44">
        <v>0</v>
      </c>
      <c r="BX64" s="36">
        <f>BW64*$E64*$F64*$H64*$L64*$BX$10</f>
        <v>0</v>
      </c>
      <c r="BY64" s="39">
        <v>0</v>
      </c>
      <c r="BZ64" s="36">
        <f>BY64*$E64*$F64*$H64*$L64*$BZ$10</f>
        <v>0</v>
      </c>
      <c r="CA64" s="44"/>
      <c r="CB64" s="41">
        <f>CA64*$E64*$F64*$H64*$L64*$CB$10</f>
        <v>0</v>
      </c>
      <c r="CC64" s="37">
        <v>20</v>
      </c>
      <c r="CD64" s="36">
        <f>CC64*$E64*$F64*$H64*$L64*$CD$10</f>
        <v>715393.728</v>
      </c>
      <c r="CE64" s="39">
        <v>0</v>
      </c>
      <c r="CF64" s="36">
        <f>CE64*$E64*$F64*$H64*$L64*$CF$10</f>
        <v>0</v>
      </c>
      <c r="CG64" s="37">
        <v>0</v>
      </c>
      <c r="CH64" s="36">
        <f>CG64*$E64*$F64*$H64*$L64*$CH$10</f>
        <v>0</v>
      </c>
      <c r="CI64" s="39">
        <v>0</v>
      </c>
      <c r="CJ64" s="36">
        <f>CI64*$E64*$F64*$H64*$L64*$CJ$10</f>
        <v>0</v>
      </c>
      <c r="CK64" s="39"/>
      <c r="CL64" s="36">
        <f>CK64*$E64*$F64*$H64*$L64*$CL$10</f>
        <v>0</v>
      </c>
      <c r="CM64" s="39"/>
      <c r="CN64" s="36">
        <f>CM64*$E64*$F64*$H64*$L64*$CN$10</f>
        <v>0</v>
      </c>
      <c r="CO64" s="39">
        <v>0</v>
      </c>
      <c r="CP64" s="36">
        <f>CO64*$E64*$F64*$H64*$L64*$CP$10</f>
        <v>0</v>
      </c>
      <c r="CQ64" s="39">
        <v>0</v>
      </c>
      <c r="CR64" s="36">
        <f>CQ64*$E64*$F64*$H64*$M64*$CR$10</f>
        <v>0</v>
      </c>
      <c r="CS64" s="37">
        <v>0</v>
      </c>
      <c r="CT64" s="36">
        <f>CS64*$E64*$F64*$H64*$N64*$CT$10</f>
        <v>0</v>
      </c>
      <c r="CU64" s="37"/>
      <c r="CV64" s="36">
        <f>CU64*E64*F64*H64</f>
        <v>0</v>
      </c>
      <c r="CW64" s="37"/>
      <c r="CX64" s="36"/>
      <c r="CY64" s="36"/>
      <c r="CZ64" s="36">
        <f>SUM(CY64*$E64*$F64*$H64*$K64*$R$10)</f>
        <v>0</v>
      </c>
      <c r="DA64" s="36"/>
      <c r="DB64" s="36"/>
      <c r="DC64" s="36"/>
      <c r="DD64" s="36"/>
      <c r="DE64" s="43">
        <f>SUM(Q64+O64+AA64+S64+U64+AC64+Y64+W64+AE64+AI64+AG64+AK64+AM64+AQ64+BM64+BS64+AO64+BA64+BC64+CE64+CG64+CC64+CI64+CK64+BW64+BY64+AS64+AU64+AW64+AY64+BO64+BQ64+BU64+BE64+BG64+BI64+BK64+CA64+CM64+CO64+CQ64+CS64+CU64+CW64+DA64+DC64)</f>
        <v>24</v>
      </c>
      <c r="DF64" s="43">
        <f>SUM(R64+P64+AB64+T64+V64+AD64+Z64+X64+AF64+AJ64+AH64+AL64+AN64+AR64+BN64+BT64+AP64+BB64+BD64+CF64+CH64+CD64+CJ64+CL64+BX64+BZ64+AT64+AV64+AX64+AZ64+BP64+BR64+BV64+BF64+BH64+BJ64+BL64+CB64+CN64+CP64+CR64+CT64+CV64+CX64+DB64+DD64)</f>
        <v>834626.01599999995</v>
      </c>
    </row>
    <row r="65" spans="1:110" ht="30" x14ac:dyDescent="0.25">
      <c r="A65" s="14"/>
      <c r="B65" s="14">
        <v>41</v>
      </c>
      <c r="C65" s="45" t="s">
        <v>219</v>
      </c>
      <c r="D65" s="96" t="s">
        <v>220</v>
      </c>
      <c r="E65" s="29">
        <v>13916</v>
      </c>
      <c r="F65" s="30">
        <v>3.17</v>
      </c>
      <c r="G65" s="31"/>
      <c r="H65" s="32">
        <v>1</v>
      </c>
      <c r="I65" s="33"/>
      <c r="J65" s="33"/>
      <c r="K65" s="34">
        <v>1.4</v>
      </c>
      <c r="L65" s="34">
        <v>1.68</v>
      </c>
      <c r="M65" s="34">
        <v>2.23</v>
      </c>
      <c r="N65" s="35">
        <v>2.57</v>
      </c>
      <c r="O65" s="46"/>
      <c r="P65" s="36">
        <f>SUM(O65*$E65*$F65*$H65*$K65*$P$10)</f>
        <v>0</v>
      </c>
      <c r="Q65" s="39">
        <v>0</v>
      </c>
      <c r="R65" s="36">
        <f>SUM(Q65*$E65*$F65*$H65*$K65*$R$10)</f>
        <v>0</v>
      </c>
      <c r="S65" s="39">
        <v>0</v>
      </c>
      <c r="T65" s="37">
        <f>SUM(S65*$E65*$F65*$H65*$K65*$T$10)</f>
        <v>0</v>
      </c>
      <c r="U65" s="39">
        <v>0</v>
      </c>
      <c r="V65" s="36">
        <f>SUM(U65*$E65*$F65*$H65*$K65*$V$10)</f>
        <v>0</v>
      </c>
      <c r="W65" s="39">
        <v>0</v>
      </c>
      <c r="X65" s="36">
        <f>SUM(W65*$E65*$F65*$H65*$K65*$X$10)</f>
        <v>0</v>
      </c>
      <c r="Y65" s="39"/>
      <c r="Z65" s="37">
        <f>SUM(Y65*$E65*$F65*$H65*$K65*$Z$10)</f>
        <v>0</v>
      </c>
      <c r="AA65" s="64"/>
      <c r="AB65" s="36"/>
      <c r="AC65" s="39"/>
      <c r="AD65" s="36"/>
      <c r="AE65" s="39"/>
      <c r="AF65" s="36"/>
      <c r="AG65" s="39"/>
      <c r="AH65" s="36">
        <f>AG65*E65*F65*H65*K65</f>
        <v>0</v>
      </c>
      <c r="AI65" s="39">
        <v>0</v>
      </c>
      <c r="AJ65" s="36">
        <v>0</v>
      </c>
      <c r="AK65" s="39">
        <v>0</v>
      </c>
      <c r="AL65" s="36">
        <f>AK65*$E65*$F65*$H65*$L65*$AL$10</f>
        <v>0</v>
      </c>
      <c r="AM65" s="64"/>
      <c r="AN65" s="36">
        <f>SUM(AM65*$E65*$F65*$H65*$K65*$AN$10)</f>
        <v>0</v>
      </c>
      <c r="AO65" s="39"/>
      <c r="AP65" s="37">
        <f>SUM(AO65*$E65*$F65*$H65*$K65*$AP$10)</f>
        <v>0</v>
      </c>
      <c r="AQ65" s="39">
        <v>0</v>
      </c>
      <c r="AR65" s="36">
        <f>SUM(AQ65*$E65*$F65*$H65*$K65*$AR$10)</f>
        <v>0</v>
      </c>
      <c r="AS65" s="39">
        <v>0</v>
      </c>
      <c r="AT65" s="36">
        <f>SUM(AS65*$E65*$F65*$H65*$K65*$AT$10)</f>
        <v>0</v>
      </c>
      <c r="AU65" s="39"/>
      <c r="AV65" s="36">
        <f>SUM(AU65*$E65*$F65*$H65*$K65*$AV$10)</f>
        <v>0</v>
      </c>
      <c r="AW65" s="39"/>
      <c r="AX65" s="36">
        <f>SUM(AW65*$E65*$F65*$H65*$K65*$AX$10)</f>
        <v>0</v>
      </c>
      <c r="AY65" s="39"/>
      <c r="AZ65" s="36">
        <f>SUM(AY65*$E65*$F65*$H65*$K65*$AZ$10)</f>
        <v>0</v>
      </c>
      <c r="BA65" s="39">
        <v>0</v>
      </c>
      <c r="BB65" s="36">
        <f>SUM(BA65*$E65*$F65*$H65*$K65*$BB$10)</f>
        <v>0</v>
      </c>
      <c r="BC65" s="39">
        <v>0</v>
      </c>
      <c r="BD65" s="36">
        <f>SUM(BC65*$E65*$F65*$H65*$K65*$BD$10)</f>
        <v>0</v>
      </c>
      <c r="BE65" s="39">
        <v>0</v>
      </c>
      <c r="BF65" s="36">
        <f>SUM(BE65*$E65*$F65*$H65*$K65*$BF$10)</f>
        <v>0</v>
      </c>
      <c r="BG65" s="39">
        <v>0</v>
      </c>
      <c r="BH65" s="36">
        <f>SUM(BG65*$E65*$F65*$H65*$K65*$BH$10)</f>
        <v>0</v>
      </c>
      <c r="BI65" s="39">
        <v>0</v>
      </c>
      <c r="BJ65" s="36">
        <f>SUM(BI65*$E65*$F65*$H65*$K65*$BJ$10)</f>
        <v>0</v>
      </c>
      <c r="BK65" s="39"/>
      <c r="BL65" s="36">
        <f>SUM(BK65*$E65*$F65*$H65*$K65*$BL$10)</f>
        <v>0</v>
      </c>
      <c r="BM65" s="72"/>
      <c r="BN65" s="36">
        <f>BM65*$E65*$F65*$H65*$L65*$BN$10</f>
        <v>0</v>
      </c>
      <c r="BO65" s="39">
        <v>0</v>
      </c>
      <c r="BP65" s="36">
        <f>BO65*$E65*$F65*$H65*$L65*$BP$10</f>
        <v>0</v>
      </c>
      <c r="BQ65" s="77">
        <v>0</v>
      </c>
      <c r="BR65" s="37">
        <f>BQ65*$E65*$F65*$H65*$L65*$BR$10</f>
        <v>0</v>
      </c>
      <c r="BS65" s="39">
        <v>0</v>
      </c>
      <c r="BT65" s="36">
        <f>BS65*$E65*$F65*$H65*$L65*$BT$10</f>
        <v>0</v>
      </c>
      <c r="BU65" s="39">
        <v>0</v>
      </c>
      <c r="BV65" s="36">
        <f>BU65*$E65*$F65*$H65*$L65*$BV$10</f>
        <v>0</v>
      </c>
      <c r="BW65" s="44">
        <v>0</v>
      </c>
      <c r="BX65" s="36">
        <f>BW65*$E65*$F65*$H65*$L65*$BX$10</f>
        <v>0</v>
      </c>
      <c r="BY65" s="39"/>
      <c r="BZ65" s="36">
        <f>BY65*$E65*$F65*$H65*$L65*$BZ$10</f>
        <v>0</v>
      </c>
      <c r="CA65" s="44"/>
      <c r="CB65" s="41">
        <f>CA65*$E65*$F65*$H65*$L65*$CB$10</f>
        <v>0</v>
      </c>
      <c r="CC65" s="39">
        <v>0</v>
      </c>
      <c r="CD65" s="36">
        <f>CC65*$E65*$F65*$H65*$L65*$CD$10</f>
        <v>0</v>
      </c>
      <c r="CE65" s="39">
        <v>0</v>
      </c>
      <c r="CF65" s="36">
        <f>CE65*$E65*$F65*$H65*$L65*$CF$10</f>
        <v>0</v>
      </c>
      <c r="CG65" s="37">
        <v>0</v>
      </c>
      <c r="CH65" s="36">
        <f>CG65*$E65*$F65*$H65*$L65*$CH$10</f>
        <v>0</v>
      </c>
      <c r="CI65" s="39">
        <v>0</v>
      </c>
      <c r="CJ65" s="36">
        <f>CI65*$E65*$F65*$H65*$L65*$CJ$10</f>
        <v>0</v>
      </c>
      <c r="CK65" s="39"/>
      <c r="CL65" s="36">
        <f>CK65*$E65*$F65*$H65*$L65*$CL$10</f>
        <v>0</v>
      </c>
      <c r="CM65" s="39"/>
      <c r="CN65" s="36">
        <f>CM65*$E65*$F65*$H65*$L65*$CN$10</f>
        <v>0</v>
      </c>
      <c r="CO65" s="39">
        <v>0</v>
      </c>
      <c r="CP65" s="36">
        <f>CO65*$E65*$F65*$H65*$L65*$CP$10</f>
        <v>0</v>
      </c>
      <c r="CQ65" s="39">
        <v>0</v>
      </c>
      <c r="CR65" s="36">
        <f>CQ65*$E65*$F65*$H65*$M65*$CR$10</f>
        <v>0</v>
      </c>
      <c r="CS65" s="37">
        <v>0</v>
      </c>
      <c r="CT65" s="36">
        <f>CS65*$E65*$F65*$H65*$N65*$CT$10</f>
        <v>0</v>
      </c>
      <c r="CU65" s="37"/>
      <c r="CV65" s="36">
        <f>CU65*E65*F65*H65</f>
        <v>0</v>
      </c>
      <c r="CW65" s="37">
        <v>70</v>
      </c>
      <c r="CX65" s="36">
        <f>CW65*E65*F65*H65*L65</f>
        <v>5187773.4720000001</v>
      </c>
      <c r="CY65" s="36"/>
      <c r="CZ65" s="36">
        <f>SUM(CY65*$E65*$F65*$H65*$K65*$R$10)</f>
        <v>0</v>
      </c>
      <c r="DA65" s="36"/>
      <c r="DB65" s="36"/>
      <c r="DC65" s="36"/>
      <c r="DD65" s="36"/>
      <c r="DE65" s="43">
        <f>SUM(Q65+O65+AA65+S65+U65+AC65+Y65+W65+AE65+AI65+AG65+AK65+AM65+AQ65+BM65+BS65+AO65+BA65+BC65+CE65+CG65+CC65+CI65+CK65+BW65+BY65+AS65+AU65+AW65+AY65+BO65+BQ65+BU65+BE65+BG65+BI65+BK65+CA65+CM65+CO65+CQ65+CS65+CU65+CW65+DA65+DC65)</f>
        <v>70</v>
      </c>
      <c r="DF65" s="43">
        <f>SUM(R65+P65+AB65+T65+V65+AD65+Z65+X65+AF65+AJ65+AH65+AL65+AN65+AR65+BN65+BT65+AP65+BB65+BD65+CF65+CH65+CD65+CJ65+CL65+BX65+BZ65+AT65+AV65+AX65+AZ65+BP65+BR65+BV65+BF65+BH65+BJ65+BL65+CB65+CN65+CP65+CR65+CT65+CV65+CX65+DB65+DD65)</f>
        <v>5187773.4720000001</v>
      </c>
    </row>
    <row r="66" spans="1:110" s="79" customFormat="1" ht="15" x14ac:dyDescent="0.25">
      <c r="A66" s="180">
        <v>15</v>
      </c>
      <c r="B66" s="180"/>
      <c r="C66" s="160" t="s">
        <v>221</v>
      </c>
      <c r="D66" s="185" t="s">
        <v>222</v>
      </c>
      <c r="E66" s="170">
        <v>13916</v>
      </c>
      <c r="F66" s="178"/>
      <c r="G66" s="172"/>
      <c r="H66" s="163"/>
      <c r="I66" s="139"/>
      <c r="J66" s="139"/>
      <c r="K66" s="181">
        <v>1.4</v>
      </c>
      <c r="L66" s="181">
        <v>1.68</v>
      </c>
      <c r="M66" s="181">
        <v>2.23</v>
      </c>
      <c r="N66" s="174">
        <v>2.57</v>
      </c>
      <c r="O66" s="179">
        <f>SUM(O67:O69)</f>
        <v>8</v>
      </c>
      <c r="P66" s="179">
        <f t="shared" ref="P66:CA66" si="92">SUM(P67:P69)</f>
        <v>152742.016</v>
      </c>
      <c r="Q66" s="179">
        <f t="shared" si="92"/>
        <v>0</v>
      </c>
      <c r="R66" s="179">
        <f t="shared" si="92"/>
        <v>0</v>
      </c>
      <c r="S66" s="179">
        <f t="shared" si="92"/>
        <v>500</v>
      </c>
      <c r="T66" s="179">
        <f t="shared" si="92"/>
        <v>12546665.6</v>
      </c>
      <c r="U66" s="179">
        <f t="shared" si="92"/>
        <v>0</v>
      </c>
      <c r="V66" s="179">
        <f t="shared" si="92"/>
        <v>0</v>
      </c>
      <c r="W66" s="179">
        <f t="shared" si="92"/>
        <v>0</v>
      </c>
      <c r="X66" s="179">
        <f t="shared" si="92"/>
        <v>0</v>
      </c>
      <c r="Y66" s="179">
        <f t="shared" si="92"/>
        <v>0</v>
      </c>
      <c r="Z66" s="179">
        <f t="shared" si="92"/>
        <v>0</v>
      </c>
      <c r="AA66" s="179">
        <f t="shared" si="92"/>
        <v>0</v>
      </c>
      <c r="AB66" s="179">
        <f t="shared" si="92"/>
        <v>0</v>
      </c>
      <c r="AC66" s="179">
        <f t="shared" si="92"/>
        <v>40</v>
      </c>
      <c r="AD66" s="179">
        <f t="shared" si="92"/>
        <v>763710.07999999984</v>
      </c>
      <c r="AE66" s="179">
        <f t="shared" si="92"/>
        <v>0</v>
      </c>
      <c r="AF66" s="179">
        <f t="shared" si="92"/>
        <v>0</v>
      </c>
      <c r="AG66" s="179">
        <f t="shared" si="92"/>
        <v>0</v>
      </c>
      <c r="AH66" s="179">
        <f t="shared" si="92"/>
        <v>0</v>
      </c>
      <c r="AI66" s="179">
        <f t="shared" si="92"/>
        <v>0</v>
      </c>
      <c r="AJ66" s="179">
        <f t="shared" si="92"/>
        <v>0</v>
      </c>
      <c r="AK66" s="179">
        <f t="shared" si="92"/>
        <v>15</v>
      </c>
      <c r="AL66" s="179">
        <f t="shared" si="92"/>
        <v>343669.53599999996</v>
      </c>
      <c r="AM66" s="179">
        <f t="shared" si="92"/>
        <v>0</v>
      </c>
      <c r="AN66" s="179">
        <f t="shared" si="92"/>
        <v>0</v>
      </c>
      <c r="AO66" s="179">
        <f t="shared" si="92"/>
        <v>0</v>
      </c>
      <c r="AP66" s="179">
        <f t="shared" si="92"/>
        <v>0</v>
      </c>
      <c r="AQ66" s="179">
        <f t="shared" si="92"/>
        <v>0</v>
      </c>
      <c r="AR66" s="179">
        <f t="shared" si="92"/>
        <v>0</v>
      </c>
      <c r="AS66" s="179">
        <f t="shared" si="92"/>
        <v>0</v>
      </c>
      <c r="AT66" s="179">
        <f t="shared" si="92"/>
        <v>0</v>
      </c>
      <c r="AU66" s="179">
        <f t="shared" si="92"/>
        <v>0</v>
      </c>
      <c r="AV66" s="179">
        <f t="shared" si="92"/>
        <v>0</v>
      </c>
      <c r="AW66" s="179">
        <f t="shared" si="92"/>
        <v>0</v>
      </c>
      <c r="AX66" s="179">
        <f t="shared" si="92"/>
        <v>0</v>
      </c>
      <c r="AY66" s="179">
        <f t="shared" si="92"/>
        <v>0</v>
      </c>
      <c r="AZ66" s="179">
        <f t="shared" si="92"/>
        <v>0</v>
      </c>
      <c r="BA66" s="179">
        <f t="shared" si="92"/>
        <v>0</v>
      </c>
      <c r="BB66" s="179">
        <f t="shared" si="92"/>
        <v>0</v>
      </c>
      <c r="BC66" s="179">
        <f t="shared" si="92"/>
        <v>0</v>
      </c>
      <c r="BD66" s="179">
        <f t="shared" si="92"/>
        <v>0</v>
      </c>
      <c r="BE66" s="179">
        <f t="shared" si="92"/>
        <v>0</v>
      </c>
      <c r="BF66" s="179">
        <f t="shared" si="92"/>
        <v>0</v>
      </c>
      <c r="BG66" s="179">
        <f t="shared" si="92"/>
        <v>0</v>
      </c>
      <c r="BH66" s="179">
        <f t="shared" si="92"/>
        <v>0</v>
      </c>
      <c r="BI66" s="179">
        <f t="shared" si="92"/>
        <v>0</v>
      </c>
      <c r="BJ66" s="179">
        <f t="shared" si="92"/>
        <v>0</v>
      </c>
      <c r="BK66" s="179">
        <f t="shared" si="92"/>
        <v>130</v>
      </c>
      <c r="BL66" s="179">
        <f t="shared" si="92"/>
        <v>2482057.7599999998</v>
      </c>
      <c r="BM66" s="179">
        <f t="shared" si="92"/>
        <v>0</v>
      </c>
      <c r="BN66" s="179">
        <f t="shared" si="92"/>
        <v>0</v>
      </c>
      <c r="BO66" s="179">
        <f t="shared" si="92"/>
        <v>0</v>
      </c>
      <c r="BP66" s="179">
        <f t="shared" si="92"/>
        <v>0</v>
      </c>
      <c r="BQ66" s="179">
        <f t="shared" si="92"/>
        <v>0</v>
      </c>
      <c r="BR66" s="179">
        <f t="shared" si="92"/>
        <v>0</v>
      </c>
      <c r="BS66" s="179">
        <f t="shared" si="92"/>
        <v>0</v>
      </c>
      <c r="BT66" s="179">
        <f t="shared" si="92"/>
        <v>0</v>
      </c>
      <c r="BU66" s="179">
        <f t="shared" si="92"/>
        <v>7</v>
      </c>
      <c r="BV66" s="179">
        <f t="shared" si="92"/>
        <v>160379.11679999999</v>
      </c>
      <c r="BW66" s="179">
        <f t="shared" si="92"/>
        <v>38</v>
      </c>
      <c r="BX66" s="179">
        <f t="shared" si="92"/>
        <v>870629.49119999993</v>
      </c>
      <c r="BY66" s="179">
        <f t="shared" si="92"/>
        <v>0</v>
      </c>
      <c r="BZ66" s="179">
        <f t="shared" si="92"/>
        <v>0</v>
      </c>
      <c r="CA66" s="179">
        <f t="shared" si="92"/>
        <v>0</v>
      </c>
      <c r="CB66" s="179">
        <f t="shared" ref="CB66:DF66" si="93">SUM(CB67:CB69)</f>
        <v>0</v>
      </c>
      <c r="CC66" s="179">
        <f t="shared" si="93"/>
        <v>20</v>
      </c>
      <c r="CD66" s="179">
        <f t="shared" si="93"/>
        <v>458226.04799999995</v>
      </c>
      <c r="CE66" s="179">
        <f t="shared" si="93"/>
        <v>0</v>
      </c>
      <c r="CF66" s="179">
        <f t="shared" si="93"/>
        <v>0</v>
      </c>
      <c r="CG66" s="179">
        <f t="shared" si="93"/>
        <v>53</v>
      </c>
      <c r="CH66" s="179">
        <f t="shared" si="93"/>
        <v>1736349.4175999998</v>
      </c>
      <c r="CI66" s="179">
        <f t="shared" si="93"/>
        <v>0</v>
      </c>
      <c r="CJ66" s="179">
        <f t="shared" si="93"/>
        <v>0</v>
      </c>
      <c r="CK66" s="179">
        <f t="shared" si="93"/>
        <v>13</v>
      </c>
      <c r="CL66" s="179">
        <f t="shared" si="93"/>
        <v>297846.93119999999</v>
      </c>
      <c r="CM66" s="179">
        <f t="shared" si="93"/>
        <v>17</v>
      </c>
      <c r="CN66" s="179">
        <f t="shared" si="93"/>
        <v>389492.14079999999</v>
      </c>
      <c r="CO66" s="179">
        <f t="shared" si="93"/>
        <v>0</v>
      </c>
      <c r="CP66" s="179">
        <f t="shared" si="93"/>
        <v>0</v>
      </c>
      <c r="CQ66" s="179">
        <f t="shared" si="93"/>
        <v>35</v>
      </c>
      <c r="CR66" s="179">
        <f t="shared" si="93"/>
        <v>1064420.9239999999</v>
      </c>
      <c r="CS66" s="179">
        <f t="shared" si="93"/>
        <v>32</v>
      </c>
      <c r="CT66" s="179">
        <f t="shared" si="93"/>
        <v>1121562.8032</v>
      </c>
      <c r="CU66" s="179">
        <f t="shared" si="93"/>
        <v>0</v>
      </c>
      <c r="CV66" s="179">
        <f t="shared" si="93"/>
        <v>0</v>
      </c>
      <c r="CW66" s="179">
        <f t="shared" si="93"/>
        <v>0</v>
      </c>
      <c r="CX66" s="179">
        <f t="shared" si="93"/>
        <v>0</v>
      </c>
      <c r="CY66" s="179">
        <f t="shared" si="93"/>
        <v>0</v>
      </c>
      <c r="CZ66" s="179">
        <f t="shared" si="93"/>
        <v>0</v>
      </c>
      <c r="DA66" s="179">
        <f t="shared" si="93"/>
        <v>0</v>
      </c>
      <c r="DB66" s="179">
        <f t="shared" si="93"/>
        <v>0</v>
      </c>
      <c r="DC66" s="179">
        <f t="shared" si="93"/>
        <v>0</v>
      </c>
      <c r="DD66" s="179">
        <f t="shared" si="93"/>
        <v>0</v>
      </c>
      <c r="DE66" s="179">
        <f t="shared" si="93"/>
        <v>908</v>
      </c>
      <c r="DF66" s="179">
        <f t="shared" si="93"/>
        <v>22387751.864799999</v>
      </c>
    </row>
    <row r="67" spans="1:110" ht="30" x14ac:dyDescent="0.25">
      <c r="A67" s="14"/>
      <c r="B67" s="14">
        <v>42</v>
      </c>
      <c r="C67" s="45" t="s">
        <v>223</v>
      </c>
      <c r="D67" s="97" t="s">
        <v>224</v>
      </c>
      <c r="E67" s="29">
        <v>13916</v>
      </c>
      <c r="F67" s="30">
        <v>0.98</v>
      </c>
      <c r="G67" s="31"/>
      <c r="H67" s="32">
        <v>1</v>
      </c>
      <c r="I67" s="33"/>
      <c r="J67" s="33"/>
      <c r="K67" s="34">
        <v>1.4</v>
      </c>
      <c r="L67" s="34">
        <v>1.68</v>
      </c>
      <c r="M67" s="34">
        <v>2.23</v>
      </c>
      <c r="N67" s="35">
        <v>2.57</v>
      </c>
      <c r="O67" s="66">
        <v>8</v>
      </c>
      <c r="P67" s="36">
        <f>SUM(O67*$E67*$F67*$H67*$K67*$P$10)</f>
        <v>152742.016</v>
      </c>
      <c r="Q67" s="39"/>
      <c r="R67" s="36">
        <f>SUM(Q67*$E67*$F67*$H67*$K67*$R$10)</f>
        <v>0</v>
      </c>
      <c r="S67" s="37">
        <v>300</v>
      </c>
      <c r="T67" s="37">
        <f>SUM(S67*$E67*$F67*$H67*$K67*$T$10)</f>
        <v>5727825.5999999996</v>
      </c>
      <c r="U67" s="39"/>
      <c r="V67" s="36">
        <f>SUM(U67*$E67*$F67*$H67*$K67*$V$10)</f>
        <v>0</v>
      </c>
      <c r="W67" s="39"/>
      <c r="X67" s="36">
        <f>SUM(W67*$E67*$F67*$H67*$K67*$X$10)</f>
        <v>0</v>
      </c>
      <c r="Y67" s="39"/>
      <c r="Z67" s="37">
        <f>SUM(Y67*$E67*$F67*$H67*$K67*$Z$10)</f>
        <v>0</v>
      </c>
      <c r="AA67" s="64">
        <v>0</v>
      </c>
      <c r="AB67" s="36">
        <v>0</v>
      </c>
      <c r="AC67" s="37">
        <v>40</v>
      </c>
      <c r="AD67" s="36">
        <f>AC67*E67*F67*H67*K67</f>
        <v>763710.07999999984</v>
      </c>
      <c r="AE67" s="39">
        <v>0</v>
      </c>
      <c r="AF67" s="36">
        <v>0</v>
      </c>
      <c r="AG67" s="39">
        <v>0</v>
      </c>
      <c r="AH67" s="36">
        <v>0</v>
      </c>
      <c r="AI67" s="39">
        <v>0</v>
      </c>
      <c r="AJ67" s="36">
        <v>0</v>
      </c>
      <c r="AK67" s="80">
        <v>15</v>
      </c>
      <c r="AL67" s="36">
        <f>AK67*$E67*$F67*$H67*$L67*$AL$10</f>
        <v>343669.53599999996</v>
      </c>
      <c r="AM67" s="64"/>
      <c r="AN67" s="36">
        <f>SUM(AM67*$E67*$F67*$H67*$K67*$AN$10)</f>
        <v>0</v>
      </c>
      <c r="AO67" s="39"/>
      <c r="AP67" s="37">
        <f>SUM(AO67*$E67*$F67*$H67*$K67*$AP$10)</f>
        <v>0</v>
      </c>
      <c r="AQ67" s="39"/>
      <c r="AR67" s="36">
        <f>SUM(AQ67*$E67*$F67*$H67*$K67*$AR$10)</f>
        <v>0</v>
      </c>
      <c r="AS67" s="39"/>
      <c r="AT67" s="36">
        <f>SUM(AS67*$E67*$F67*$H67*$K67*$AT$10)</f>
        <v>0</v>
      </c>
      <c r="AU67" s="39"/>
      <c r="AV67" s="36">
        <f>SUM(AU67*$E67*$F67*$H67*$K67*$AV$10)</f>
        <v>0</v>
      </c>
      <c r="AW67" s="39"/>
      <c r="AX67" s="36">
        <f>SUM(AW67*$E67*$F67*$H67*$K67*$AX$10)</f>
        <v>0</v>
      </c>
      <c r="AY67" s="39"/>
      <c r="AZ67" s="36">
        <f>SUM(AY67*$E67*$F67*$H67*$K67*$AZ$10)</f>
        <v>0</v>
      </c>
      <c r="BA67" s="39"/>
      <c r="BB67" s="36">
        <f>SUM(BA67*$E67*$F67*$H67*$K67*$BB$10)</f>
        <v>0</v>
      </c>
      <c r="BC67" s="37">
        <v>0</v>
      </c>
      <c r="BD67" s="36">
        <f>SUM(BC67*$E67*$F67*$H67*$K67*$BD$10)</f>
        <v>0</v>
      </c>
      <c r="BE67" s="39"/>
      <c r="BF67" s="36">
        <f>SUM(BE67*$E67*$F67*$H67*$K67*$BF$10)</f>
        <v>0</v>
      </c>
      <c r="BG67" s="39"/>
      <c r="BH67" s="36">
        <f>SUM(BG67*$E67*$F67*$H67*$K67*$BH$10)</f>
        <v>0</v>
      </c>
      <c r="BI67" s="39"/>
      <c r="BJ67" s="36">
        <f>SUM(BI67*$E67*$F67*$H67*$K67*$BJ$10)</f>
        <v>0</v>
      </c>
      <c r="BK67" s="37">
        <f>130</f>
        <v>130</v>
      </c>
      <c r="BL67" s="36">
        <f>SUM(BK67*$E67*$F67*$H67*$K67*$BL$10)</f>
        <v>2482057.7599999998</v>
      </c>
      <c r="BM67" s="39"/>
      <c r="BN67" s="36">
        <f>BM67*$E67*$F67*$H67*$L67*$BN$10</f>
        <v>0</v>
      </c>
      <c r="BO67" s="39"/>
      <c r="BP67" s="36">
        <f>BO67*$E67*$F67*$H67*$L67*$BP$10</f>
        <v>0</v>
      </c>
      <c r="BQ67" s="77"/>
      <c r="BR67" s="37">
        <f>BQ67*$E67*$F67*$H67*$L67*$BR$10</f>
        <v>0</v>
      </c>
      <c r="BS67" s="39"/>
      <c r="BT67" s="36">
        <f>BS67*$E67*$F67*$H67*$L67*$BT$10</f>
        <v>0</v>
      </c>
      <c r="BU67" s="80">
        <v>7</v>
      </c>
      <c r="BV67" s="36">
        <f>BU67*$E67*$F67*$H67*$L67*$BV$10</f>
        <v>160379.11679999999</v>
      </c>
      <c r="BW67" s="40">
        <v>38</v>
      </c>
      <c r="BX67" s="36">
        <f>BW67*$E67*$F67*$H67*$L67*$BX$10</f>
        <v>870629.49119999993</v>
      </c>
      <c r="BY67" s="37"/>
      <c r="BZ67" s="36">
        <f>BY67*$E67*$F67*$H67*$L67*$BZ$10</f>
        <v>0</v>
      </c>
      <c r="CA67" s="40"/>
      <c r="CB67" s="41">
        <f>CA67*$E67*$F67*$H67*$L67*$CB$10</f>
        <v>0</v>
      </c>
      <c r="CC67" s="71">
        <v>20</v>
      </c>
      <c r="CD67" s="36">
        <f>CC67*$E67*$F67*$H67*$L67*$CD$10</f>
        <v>458226.04799999995</v>
      </c>
      <c r="CE67" s="39"/>
      <c r="CF67" s="36">
        <f>CE67*$E67*$F67*$H67*$L67*$CF$10</f>
        <v>0</v>
      </c>
      <c r="CG67" s="37">
        <v>24</v>
      </c>
      <c r="CH67" s="36">
        <f>CG67*$E67*$F67*$H67*$L67*$CH$10</f>
        <v>549871.25760000001</v>
      </c>
      <c r="CI67" s="72"/>
      <c r="CJ67" s="36">
        <f>CI67*$E67*$F67*$H67*$L67*$CJ$10</f>
        <v>0</v>
      </c>
      <c r="CK67" s="71">
        <v>13</v>
      </c>
      <c r="CL67" s="36">
        <f>CK67*$E67*$F67*$H67*$L67*$CL$10</f>
        <v>297846.93119999999</v>
      </c>
      <c r="CM67" s="37">
        <v>17</v>
      </c>
      <c r="CN67" s="36">
        <f>CM67*$E67*$F67*$H67*$L67*$CN$10</f>
        <v>389492.14079999999</v>
      </c>
      <c r="CO67" s="39"/>
      <c r="CP67" s="36">
        <f>CO67*$E67*$F67*$H67*$L67*$CP$10</f>
        <v>0</v>
      </c>
      <c r="CQ67" s="71">
        <v>35</v>
      </c>
      <c r="CR67" s="36">
        <f>CQ67*$E67*$F67*$H67*$M67*$CR$10</f>
        <v>1064420.9239999999</v>
      </c>
      <c r="CS67" s="71">
        <v>32</v>
      </c>
      <c r="CT67" s="36">
        <f>CS67*$E67*$F67*$H67*$N67*$CT$10</f>
        <v>1121562.8032</v>
      </c>
      <c r="CU67" s="37"/>
      <c r="CV67" s="36">
        <f>CU67*E67*F67*H67</f>
        <v>0</v>
      </c>
      <c r="CW67" s="37"/>
      <c r="CX67" s="36"/>
      <c r="CY67" s="36"/>
      <c r="CZ67" s="36">
        <f>SUM(CY67*$E67*$F67*$H67*$K67*$R$10)</f>
        <v>0</v>
      </c>
      <c r="DA67" s="36"/>
      <c r="DB67" s="36"/>
      <c r="DC67" s="36"/>
      <c r="DD67" s="36"/>
      <c r="DE67" s="43">
        <f t="shared" ref="DE67:DF69" si="94">SUM(Q67+O67+AA67+S67+U67+AC67+Y67+W67+AE67+AI67+AG67+AK67+AM67+AQ67+BM67+BS67+AO67+BA67+BC67+CE67+CG67+CC67+CI67+CK67+BW67+BY67+AS67+AU67+AW67+AY67+BO67+BQ67+BU67+BE67+BG67+BI67+BK67+CA67+CM67+CO67+CQ67+CS67+CU67+CW67+DA67+DC67)</f>
        <v>679</v>
      </c>
      <c r="DF67" s="43">
        <f t="shared" si="94"/>
        <v>14382433.704799999</v>
      </c>
    </row>
    <row r="68" spans="1:110" ht="39.75" customHeight="1" x14ac:dyDescent="0.25">
      <c r="A68" s="14"/>
      <c r="B68" s="14">
        <v>43</v>
      </c>
      <c r="C68" s="45" t="s">
        <v>225</v>
      </c>
      <c r="D68" s="62" t="s">
        <v>226</v>
      </c>
      <c r="E68" s="29">
        <v>13916</v>
      </c>
      <c r="F68" s="30">
        <v>1.75</v>
      </c>
      <c r="G68" s="31"/>
      <c r="H68" s="98">
        <v>1</v>
      </c>
      <c r="I68" s="98"/>
      <c r="J68" s="99"/>
      <c r="K68" s="74">
        <v>1.4</v>
      </c>
      <c r="L68" s="74">
        <v>1.68</v>
      </c>
      <c r="M68" s="74">
        <v>2.23</v>
      </c>
      <c r="N68" s="75">
        <v>2.57</v>
      </c>
      <c r="O68" s="46"/>
      <c r="P68" s="36">
        <f>SUM(O68*$E68*$F68*$H68*$K68*$P$10)</f>
        <v>0</v>
      </c>
      <c r="Q68" s="39"/>
      <c r="R68" s="36">
        <f>SUM(Q68*$E68*$F68*$H68*$K68*$R$10)</f>
        <v>0</v>
      </c>
      <c r="S68" s="37">
        <v>200</v>
      </c>
      <c r="T68" s="37">
        <f>S68*E68*F68*H68*K68</f>
        <v>6818840</v>
      </c>
      <c r="U68" s="39"/>
      <c r="V68" s="36">
        <f>SUM(U68*$E68*$F68*$H68*$K68*$V$10)</f>
        <v>0</v>
      </c>
      <c r="W68" s="39"/>
      <c r="X68" s="36">
        <f>SUM(W68*$E68*$F68*$H68*$K68*$X$10)</f>
        <v>0</v>
      </c>
      <c r="Y68" s="39"/>
      <c r="Z68" s="37">
        <f>SUM(Y68*$E68*$F68*$H68*$K68*$Z$10)</f>
        <v>0</v>
      </c>
      <c r="AA68" s="64">
        <v>0</v>
      </c>
      <c r="AB68" s="36">
        <v>0</v>
      </c>
      <c r="AC68" s="39">
        <v>0</v>
      </c>
      <c r="AD68" s="36">
        <v>0</v>
      </c>
      <c r="AE68" s="39">
        <v>0</v>
      </c>
      <c r="AF68" s="36">
        <v>0</v>
      </c>
      <c r="AG68" s="39">
        <v>0</v>
      </c>
      <c r="AH68" s="36">
        <v>0</v>
      </c>
      <c r="AI68" s="39">
        <v>0</v>
      </c>
      <c r="AJ68" s="36">
        <v>0</v>
      </c>
      <c r="AK68" s="39"/>
      <c r="AL68" s="36">
        <f>AK68*$E68*$F68*$H68*$L68*$AL$10</f>
        <v>0</v>
      </c>
      <c r="AM68" s="64"/>
      <c r="AN68" s="36">
        <f>SUM(AM68*$E68*$F68*$H68*$K68*$AN$10)</f>
        <v>0</v>
      </c>
      <c r="AO68" s="39"/>
      <c r="AP68" s="37">
        <f>SUM(AO68*$E68*$F68*$H68*$K68*$AP$10)</f>
        <v>0</v>
      </c>
      <c r="AQ68" s="39"/>
      <c r="AR68" s="36">
        <f>SUM(AQ68*$E68*$F68*$H68*$K68*$AR$10)</f>
        <v>0</v>
      </c>
      <c r="AS68" s="39"/>
      <c r="AT68" s="36">
        <f>SUM(AS68*$E68*$F68*$H68*$K68*$AT$10)</f>
        <v>0</v>
      </c>
      <c r="AU68" s="39"/>
      <c r="AV68" s="36">
        <f>SUM(AU68*$E68*$F68*$H68*$K68*$AV$10)</f>
        <v>0</v>
      </c>
      <c r="AW68" s="39"/>
      <c r="AX68" s="36">
        <f>SUM(AW68*$E68*$F68*$H68*$K68*$AX$10)</f>
        <v>0</v>
      </c>
      <c r="AY68" s="39"/>
      <c r="AZ68" s="36">
        <f>SUM(AY68*$E68*$F68*$H68*$K68*$AZ$10)</f>
        <v>0</v>
      </c>
      <c r="BA68" s="39"/>
      <c r="BB68" s="36">
        <f>SUM(BA68*$E68*$F68*$H68*$K68*$BB$10)</f>
        <v>0</v>
      </c>
      <c r="BC68" s="39"/>
      <c r="BD68" s="36">
        <f>SUM(BC68*$E68*$F68*$H68*$K68*$BD$10)</f>
        <v>0</v>
      </c>
      <c r="BE68" s="39"/>
      <c r="BF68" s="36">
        <f>SUM(BE68*$E68*$F68*$H68*$K68*$BF$10)</f>
        <v>0</v>
      </c>
      <c r="BG68" s="39"/>
      <c r="BH68" s="36">
        <f>SUM(BG68*$E68*$F68*$H68*$K68*$BH$10)</f>
        <v>0</v>
      </c>
      <c r="BI68" s="39"/>
      <c r="BJ68" s="36">
        <f>SUM(BI68*$E68*$F68*$H68*$K68*$BJ$10)</f>
        <v>0</v>
      </c>
      <c r="BK68" s="37"/>
      <c r="BL68" s="36">
        <f>SUM(BK68*$E68*$F68*$H68*$K68*$BL$10)</f>
        <v>0</v>
      </c>
      <c r="BM68" s="39"/>
      <c r="BN68" s="36">
        <f>BM68*$E68*$F68*$H68*$L68*$BN$10</f>
        <v>0</v>
      </c>
      <c r="BO68" s="39"/>
      <c r="BP68" s="36">
        <f>BO68*$E68*$F68*$H68*$L68*$BP$10</f>
        <v>0</v>
      </c>
      <c r="BQ68" s="77"/>
      <c r="BR68" s="37">
        <f>BQ68*$E68*$F68*$H68*$L68*$BR$10</f>
        <v>0</v>
      </c>
      <c r="BS68" s="39"/>
      <c r="BT68" s="36">
        <f>BS68*$E68*$F68*$H68*$L68*$BT$10</f>
        <v>0</v>
      </c>
      <c r="BU68" s="39"/>
      <c r="BV68" s="36">
        <f>BU68*$E68*$F68*$H68*$L68*$BV$10</f>
        <v>0</v>
      </c>
      <c r="BW68" s="44"/>
      <c r="BX68" s="36">
        <f>BW68*$E68*$F68*$H68*$L68*$BX$10</f>
        <v>0</v>
      </c>
      <c r="BY68" s="37"/>
      <c r="BZ68" s="36">
        <f>BY68*$E68*$F68*$H68*$L68*$BZ$10</f>
        <v>0</v>
      </c>
      <c r="CA68" s="44"/>
      <c r="CB68" s="41">
        <f>CA68*$E68*$F68*$H68*$L68*$CB$10</f>
        <v>0</v>
      </c>
      <c r="CC68" s="39"/>
      <c r="CD68" s="36">
        <f>CC68*$E68*$F68*$H68*$L68*$CD$10</f>
        <v>0</v>
      </c>
      <c r="CE68" s="39"/>
      <c r="CF68" s="36">
        <f>CE68*$E68*$F68*$H68*$L68*$CF$10</f>
        <v>0</v>
      </c>
      <c r="CG68" s="37">
        <v>29</v>
      </c>
      <c r="CH68" s="36">
        <f>CG68*$E68*$F68*$H68*$L68*$CH$10</f>
        <v>1186478.1599999999</v>
      </c>
      <c r="CI68" s="39"/>
      <c r="CJ68" s="36">
        <f>CI68*$E68*$F68*$H68*$L68*$CJ$10</f>
        <v>0</v>
      </c>
      <c r="CK68" s="39"/>
      <c r="CL68" s="36">
        <f>CK68*$E68*$F68*$H68*$L68*$CL$10</f>
        <v>0</v>
      </c>
      <c r="CM68" s="37"/>
      <c r="CN68" s="36">
        <f>CM68*$E68*$F68*$H68*$L68*$CN$10</f>
        <v>0</v>
      </c>
      <c r="CO68" s="39"/>
      <c r="CP68" s="36">
        <f>CO68*$E68*$F68*$H68*$L68*$CP$10</f>
        <v>0</v>
      </c>
      <c r="CQ68" s="37"/>
      <c r="CR68" s="36">
        <f>CQ68*$E68*$F68*$H68*$M68*$CR$10</f>
        <v>0</v>
      </c>
      <c r="CS68" s="39"/>
      <c r="CT68" s="36">
        <f>CS68*$E68*$F68*$H68*$N68*$CT$10</f>
        <v>0</v>
      </c>
      <c r="CU68" s="37"/>
      <c r="CV68" s="36">
        <f>CU68*E68*F68*H68</f>
        <v>0</v>
      </c>
      <c r="CW68" s="37"/>
      <c r="CX68" s="36"/>
      <c r="CY68" s="36"/>
      <c r="CZ68" s="36">
        <f>SUM(CY68*$E68*$F68*$H68*$K68*$R$10)</f>
        <v>0</v>
      </c>
      <c r="DA68" s="36"/>
      <c r="DB68" s="36"/>
      <c r="DC68" s="36"/>
      <c r="DD68" s="36"/>
      <c r="DE68" s="43">
        <f t="shared" si="94"/>
        <v>229</v>
      </c>
      <c r="DF68" s="43">
        <f t="shared" si="94"/>
        <v>8005318.1600000001</v>
      </c>
    </row>
    <row r="69" spans="1:110" ht="48.75" customHeight="1" x14ac:dyDescent="0.25">
      <c r="A69" s="14"/>
      <c r="B69" s="14">
        <v>44</v>
      </c>
      <c r="C69" s="45" t="s">
        <v>227</v>
      </c>
      <c r="D69" s="62" t="s">
        <v>228</v>
      </c>
      <c r="E69" s="29">
        <v>13916</v>
      </c>
      <c r="F69" s="30">
        <v>2.89</v>
      </c>
      <c r="G69" s="31"/>
      <c r="H69" s="32">
        <v>1</v>
      </c>
      <c r="I69" s="33"/>
      <c r="J69" s="33"/>
      <c r="K69" s="74">
        <v>1.4</v>
      </c>
      <c r="L69" s="74">
        <v>1.68</v>
      </c>
      <c r="M69" s="74">
        <v>2.23</v>
      </c>
      <c r="N69" s="75">
        <v>2.57</v>
      </c>
      <c r="O69" s="46"/>
      <c r="P69" s="76"/>
      <c r="Q69" s="46"/>
      <c r="R69" s="76"/>
      <c r="S69" s="66"/>
      <c r="T69" s="37">
        <f>S69*E69*F69*H69*K69</f>
        <v>0</v>
      </c>
      <c r="U69" s="46"/>
      <c r="V69" s="76"/>
      <c r="W69" s="46"/>
      <c r="X69" s="76"/>
      <c r="Y69" s="46"/>
      <c r="Z69" s="66"/>
      <c r="AA69" s="64">
        <v>0</v>
      </c>
      <c r="AB69" s="76">
        <v>0</v>
      </c>
      <c r="AC69" s="46">
        <v>0</v>
      </c>
      <c r="AD69" s="76">
        <v>0</v>
      </c>
      <c r="AE69" s="46">
        <v>0</v>
      </c>
      <c r="AF69" s="76">
        <v>0</v>
      </c>
      <c r="AG69" s="46">
        <v>0</v>
      </c>
      <c r="AH69" s="76">
        <v>0</v>
      </c>
      <c r="AI69" s="46">
        <v>0</v>
      </c>
      <c r="AJ69" s="76">
        <v>0</v>
      </c>
      <c r="AK69" s="46"/>
      <c r="AL69" s="76"/>
      <c r="AM69" s="64"/>
      <c r="AN69" s="76"/>
      <c r="AO69" s="46"/>
      <c r="AP69" s="66"/>
      <c r="AQ69" s="46"/>
      <c r="AR69" s="76"/>
      <c r="AS69" s="46"/>
      <c r="AT69" s="76"/>
      <c r="AU69" s="46"/>
      <c r="AV69" s="76"/>
      <c r="AW69" s="46"/>
      <c r="AX69" s="76"/>
      <c r="AY69" s="46"/>
      <c r="AZ69" s="76"/>
      <c r="BA69" s="46"/>
      <c r="BB69" s="76"/>
      <c r="BC69" s="46"/>
      <c r="BD69" s="76"/>
      <c r="BE69" s="46"/>
      <c r="BF69" s="76"/>
      <c r="BG69" s="46"/>
      <c r="BH69" s="76"/>
      <c r="BI69" s="46"/>
      <c r="BJ69" s="76"/>
      <c r="BK69" s="66"/>
      <c r="BL69" s="76"/>
      <c r="BM69" s="46"/>
      <c r="BN69" s="76"/>
      <c r="BO69" s="46"/>
      <c r="BP69" s="76"/>
      <c r="BQ69" s="94"/>
      <c r="BR69" s="66"/>
      <c r="BS69" s="46"/>
      <c r="BT69" s="76"/>
      <c r="BU69" s="46"/>
      <c r="BV69" s="76"/>
      <c r="BW69" s="47"/>
      <c r="BX69" s="76"/>
      <c r="BY69" s="66"/>
      <c r="BZ69" s="76"/>
      <c r="CA69" s="47"/>
      <c r="CB69" s="78"/>
      <c r="CC69" s="46"/>
      <c r="CD69" s="76"/>
      <c r="CE69" s="46"/>
      <c r="CF69" s="76"/>
      <c r="CG69" s="66"/>
      <c r="CH69" s="76"/>
      <c r="CI69" s="46"/>
      <c r="CJ69" s="76"/>
      <c r="CK69" s="46"/>
      <c r="CL69" s="76"/>
      <c r="CM69" s="66"/>
      <c r="CN69" s="76"/>
      <c r="CO69" s="46"/>
      <c r="CP69" s="76"/>
      <c r="CQ69" s="66"/>
      <c r="CR69" s="76"/>
      <c r="CS69" s="46"/>
      <c r="CT69" s="76"/>
      <c r="CU69" s="66"/>
      <c r="CV69" s="76"/>
      <c r="CW69" s="66"/>
      <c r="CX69" s="76"/>
      <c r="CY69" s="76"/>
      <c r="CZ69" s="76"/>
      <c r="DA69" s="76"/>
      <c r="DB69" s="76"/>
      <c r="DC69" s="76"/>
      <c r="DD69" s="76"/>
      <c r="DE69" s="43">
        <f t="shared" si="94"/>
        <v>0</v>
      </c>
      <c r="DF69" s="43">
        <f t="shared" si="94"/>
        <v>0</v>
      </c>
    </row>
    <row r="70" spans="1:110" ht="15" x14ac:dyDescent="0.25">
      <c r="A70" s="159">
        <v>16</v>
      </c>
      <c r="B70" s="159"/>
      <c r="C70" s="160" t="s">
        <v>229</v>
      </c>
      <c r="D70" s="186" t="s">
        <v>230</v>
      </c>
      <c r="E70" s="170">
        <v>13916</v>
      </c>
      <c r="F70" s="178"/>
      <c r="G70" s="172"/>
      <c r="H70" s="163"/>
      <c r="I70" s="139"/>
      <c r="J70" s="139"/>
      <c r="K70" s="173">
        <v>1.4</v>
      </c>
      <c r="L70" s="173">
        <v>1.68</v>
      </c>
      <c r="M70" s="173">
        <v>2.23</v>
      </c>
      <c r="N70" s="174">
        <v>2.57</v>
      </c>
      <c r="O70" s="179">
        <f t="shared" ref="O70:AS70" si="95">SUM(O71:O72)</f>
        <v>12</v>
      </c>
      <c r="P70" s="179">
        <f t="shared" si="95"/>
        <v>219761.47199999995</v>
      </c>
      <c r="Q70" s="179">
        <f t="shared" si="95"/>
        <v>40</v>
      </c>
      <c r="R70" s="179">
        <f t="shared" si="95"/>
        <v>2002790.7199999995</v>
      </c>
      <c r="S70" s="179">
        <f t="shared" si="95"/>
        <v>0</v>
      </c>
      <c r="T70" s="179">
        <f t="shared" si="95"/>
        <v>0</v>
      </c>
      <c r="U70" s="179">
        <f t="shared" si="95"/>
        <v>0</v>
      </c>
      <c r="V70" s="179">
        <f t="shared" si="95"/>
        <v>0</v>
      </c>
      <c r="W70" s="179">
        <f t="shared" si="95"/>
        <v>0</v>
      </c>
      <c r="X70" s="179">
        <f t="shared" si="95"/>
        <v>0</v>
      </c>
      <c r="Y70" s="179">
        <f t="shared" si="95"/>
        <v>0</v>
      </c>
      <c r="Z70" s="179">
        <f t="shared" si="95"/>
        <v>0</v>
      </c>
      <c r="AA70" s="179">
        <f t="shared" si="95"/>
        <v>0</v>
      </c>
      <c r="AB70" s="179">
        <f t="shared" si="95"/>
        <v>0</v>
      </c>
      <c r="AC70" s="179">
        <f t="shared" si="95"/>
        <v>10</v>
      </c>
      <c r="AD70" s="179">
        <f t="shared" si="95"/>
        <v>183134.55999999997</v>
      </c>
      <c r="AE70" s="179">
        <f t="shared" si="95"/>
        <v>0</v>
      </c>
      <c r="AF70" s="179">
        <f t="shared" si="95"/>
        <v>0</v>
      </c>
      <c r="AG70" s="179">
        <f t="shared" si="95"/>
        <v>3</v>
      </c>
      <c r="AH70" s="179">
        <f t="shared" si="95"/>
        <v>54940.367999999988</v>
      </c>
      <c r="AI70" s="179">
        <f t="shared" si="95"/>
        <v>0</v>
      </c>
      <c r="AJ70" s="179">
        <f t="shared" si="95"/>
        <v>0</v>
      </c>
      <c r="AK70" s="179">
        <f t="shared" si="95"/>
        <v>100</v>
      </c>
      <c r="AL70" s="179">
        <f t="shared" si="95"/>
        <v>2197614.7199999997</v>
      </c>
      <c r="AM70" s="179">
        <f t="shared" si="95"/>
        <v>0</v>
      </c>
      <c r="AN70" s="179">
        <f t="shared" si="95"/>
        <v>0</v>
      </c>
      <c r="AO70" s="179">
        <f t="shared" si="95"/>
        <v>44</v>
      </c>
      <c r="AP70" s="179">
        <f t="shared" si="95"/>
        <v>805792.06400000001</v>
      </c>
      <c r="AQ70" s="179">
        <f t="shared" si="95"/>
        <v>0</v>
      </c>
      <c r="AR70" s="179">
        <f t="shared" si="95"/>
        <v>0</v>
      </c>
      <c r="AS70" s="179">
        <f t="shared" si="95"/>
        <v>0</v>
      </c>
      <c r="AT70" s="179">
        <f t="shared" ref="AT70:DE70" si="96">SUM(AT71:AT72)</f>
        <v>0</v>
      </c>
      <c r="AU70" s="179">
        <f t="shared" si="96"/>
        <v>0</v>
      </c>
      <c r="AV70" s="179">
        <f t="shared" si="96"/>
        <v>0</v>
      </c>
      <c r="AW70" s="179">
        <f t="shared" si="96"/>
        <v>0</v>
      </c>
      <c r="AX70" s="179">
        <f t="shared" si="96"/>
        <v>0</v>
      </c>
      <c r="AY70" s="179">
        <f t="shared" si="96"/>
        <v>0</v>
      </c>
      <c r="AZ70" s="179">
        <f t="shared" si="96"/>
        <v>0</v>
      </c>
      <c r="BA70" s="179">
        <f t="shared" si="96"/>
        <v>0</v>
      </c>
      <c r="BB70" s="179">
        <f t="shared" si="96"/>
        <v>0</v>
      </c>
      <c r="BC70" s="179">
        <f t="shared" si="96"/>
        <v>11</v>
      </c>
      <c r="BD70" s="179">
        <f t="shared" si="96"/>
        <v>201448.016</v>
      </c>
      <c r="BE70" s="179">
        <f t="shared" si="96"/>
        <v>82</v>
      </c>
      <c r="BF70" s="179">
        <f t="shared" si="96"/>
        <v>1501703.392</v>
      </c>
      <c r="BG70" s="179">
        <f t="shared" si="96"/>
        <v>0</v>
      </c>
      <c r="BH70" s="179">
        <f t="shared" si="96"/>
        <v>0</v>
      </c>
      <c r="BI70" s="179">
        <f t="shared" si="96"/>
        <v>0</v>
      </c>
      <c r="BJ70" s="179">
        <f t="shared" si="96"/>
        <v>0</v>
      </c>
      <c r="BK70" s="179">
        <f t="shared" si="96"/>
        <v>140</v>
      </c>
      <c r="BL70" s="179">
        <f t="shared" si="96"/>
        <v>2563883.84</v>
      </c>
      <c r="BM70" s="179">
        <f t="shared" si="96"/>
        <v>0</v>
      </c>
      <c r="BN70" s="179">
        <f t="shared" si="96"/>
        <v>0</v>
      </c>
      <c r="BO70" s="179">
        <f t="shared" si="96"/>
        <v>0</v>
      </c>
      <c r="BP70" s="179">
        <f t="shared" si="96"/>
        <v>0</v>
      </c>
      <c r="BQ70" s="179">
        <f t="shared" si="96"/>
        <v>0</v>
      </c>
      <c r="BR70" s="179">
        <f t="shared" si="96"/>
        <v>0</v>
      </c>
      <c r="BS70" s="179">
        <f t="shared" si="96"/>
        <v>15</v>
      </c>
      <c r="BT70" s="179">
        <f t="shared" si="96"/>
        <v>329642.20799999993</v>
      </c>
      <c r="BU70" s="179">
        <f t="shared" si="96"/>
        <v>0</v>
      </c>
      <c r="BV70" s="179">
        <f t="shared" si="96"/>
        <v>0</v>
      </c>
      <c r="BW70" s="179">
        <f t="shared" si="96"/>
        <v>80</v>
      </c>
      <c r="BX70" s="179">
        <f t="shared" si="96"/>
        <v>1758091.7759999998</v>
      </c>
      <c r="BY70" s="179">
        <f t="shared" si="96"/>
        <v>0</v>
      </c>
      <c r="BZ70" s="179">
        <f t="shared" si="96"/>
        <v>0</v>
      </c>
      <c r="CA70" s="179">
        <f t="shared" si="96"/>
        <v>0</v>
      </c>
      <c r="CB70" s="179">
        <f t="shared" si="96"/>
        <v>0</v>
      </c>
      <c r="CC70" s="179">
        <f t="shared" si="96"/>
        <v>50</v>
      </c>
      <c r="CD70" s="179">
        <f t="shared" si="96"/>
        <v>1098807.3599999999</v>
      </c>
      <c r="CE70" s="179">
        <f t="shared" si="96"/>
        <v>0</v>
      </c>
      <c r="CF70" s="179">
        <f t="shared" si="96"/>
        <v>0</v>
      </c>
      <c r="CG70" s="179">
        <f t="shared" si="96"/>
        <v>25</v>
      </c>
      <c r="CH70" s="179">
        <f t="shared" si="96"/>
        <v>549403.67999999993</v>
      </c>
      <c r="CI70" s="179">
        <f t="shared" si="96"/>
        <v>68</v>
      </c>
      <c r="CJ70" s="179">
        <f t="shared" si="96"/>
        <v>1494378.0096</v>
      </c>
      <c r="CK70" s="179">
        <f t="shared" si="96"/>
        <v>25</v>
      </c>
      <c r="CL70" s="179">
        <f t="shared" si="96"/>
        <v>549403.67999999993</v>
      </c>
      <c r="CM70" s="179">
        <f t="shared" si="96"/>
        <v>99</v>
      </c>
      <c r="CN70" s="179">
        <f t="shared" si="96"/>
        <v>2175638.5727999997</v>
      </c>
      <c r="CO70" s="179">
        <f t="shared" si="96"/>
        <v>46</v>
      </c>
      <c r="CP70" s="179">
        <f t="shared" si="96"/>
        <v>1010902.7712</v>
      </c>
      <c r="CQ70" s="179">
        <f t="shared" si="96"/>
        <v>140</v>
      </c>
      <c r="CR70" s="179">
        <f t="shared" si="96"/>
        <v>4083900.6879999996</v>
      </c>
      <c r="CS70" s="179">
        <f t="shared" si="96"/>
        <v>32</v>
      </c>
      <c r="CT70" s="179">
        <f t="shared" si="96"/>
        <v>1075784.7296</v>
      </c>
      <c r="CU70" s="179">
        <f t="shared" si="96"/>
        <v>0</v>
      </c>
      <c r="CV70" s="179">
        <f t="shared" si="96"/>
        <v>0</v>
      </c>
      <c r="CW70" s="179">
        <f t="shared" si="96"/>
        <v>0</v>
      </c>
      <c r="CX70" s="179">
        <f t="shared" si="96"/>
        <v>0</v>
      </c>
      <c r="CY70" s="179">
        <f t="shared" si="96"/>
        <v>0</v>
      </c>
      <c r="CZ70" s="179">
        <f t="shared" si="96"/>
        <v>0</v>
      </c>
      <c r="DA70" s="179">
        <f t="shared" si="96"/>
        <v>0</v>
      </c>
      <c r="DB70" s="179">
        <f t="shared" si="96"/>
        <v>0</v>
      </c>
      <c r="DC70" s="179">
        <f t="shared" si="96"/>
        <v>0</v>
      </c>
      <c r="DD70" s="179">
        <f t="shared" si="96"/>
        <v>0</v>
      </c>
      <c r="DE70" s="179">
        <f t="shared" si="96"/>
        <v>1022</v>
      </c>
      <c r="DF70" s="179">
        <f t="shared" ref="DF70" si="97">SUM(DF71:DF72)</f>
        <v>23857022.627199996</v>
      </c>
    </row>
    <row r="71" spans="1:110" ht="45" x14ac:dyDescent="0.25">
      <c r="A71" s="14"/>
      <c r="B71" s="14">
        <v>45</v>
      </c>
      <c r="C71" s="45" t="s">
        <v>231</v>
      </c>
      <c r="D71" s="96" t="s">
        <v>232</v>
      </c>
      <c r="E71" s="29">
        <v>13916</v>
      </c>
      <c r="F71" s="30">
        <v>0.94</v>
      </c>
      <c r="G71" s="31"/>
      <c r="H71" s="32">
        <v>1</v>
      </c>
      <c r="I71" s="33"/>
      <c r="J71" s="33"/>
      <c r="K71" s="34">
        <v>1.4</v>
      </c>
      <c r="L71" s="34">
        <v>1.68</v>
      </c>
      <c r="M71" s="34">
        <v>2.23</v>
      </c>
      <c r="N71" s="35">
        <v>2.57</v>
      </c>
      <c r="O71" s="66">
        <v>12</v>
      </c>
      <c r="P71" s="36">
        <f>SUM(O71*$E71*$F71*$H71*$K71*$P$10)</f>
        <v>219761.47199999995</v>
      </c>
      <c r="Q71" s="39"/>
      <c r="R71" s="36">
        <f>SUM(Q71*$E71*$F71*$H71*$K71*$R$10)</f>
        <v>0</v>
      </c>
      <c r="S71" s="39"/>
      <c r="T71" s="37">
        <f>SUM(S71*$E71*$F71*$H71*$K71*$T$10)</f>
        <v>0</v>
      </c>
      <c r="U71" s="39"/>
      <c r="V71" s="36">
        <f>SUM(U71*$E71*$F71*$H71*$K71*$V$10)</f>
        <v>0</v>
      </c>
      <c r="W71" s="39"/>
      <c r="X71" s="36">
        <f>SUM(W71*$E71*$F71*$H71*$K71*$X$10)</f>
        <v>0</v>
      </c>
      <c r="Y71" s="39"/>
      <c r="Z71" s="37">
        <f>SUM(Y71*$E71*$F71*$H71*$K71*$Z$10)</f>
        <v>0</v>
      </c>
      <c r="AA71" s="64">
        <v>0</v>
      </c>
      <c r="AB71" s="36">
        <v>0</v>
      </c>
      <c r="AC71" s="37">
        <v>10</v>
      </c>
      <c r="AD71" s="36">
        <f>AC71*E71*F71*H71*K71</f>
        <v>183134.55999999997</v>
      </c>
      <c r="AE71" s="39">
        <v>0</v>
      </c>
      <c r="AF71" s="36">
        <v>0</v>
      </c>
      <c r="AG71" s="44">
        <v>3</v>
      </c>
      <c r="AH71" s="36">
        <f>AG71*E71*F71*H71*K71</f>
        <v>54940.367999999988</v>
      </c>
      <c r="AI71" s="39">
        <v>0</v>
      </c>
      <c r="AJ71" s="36">
        <v>0</v>
      </c>
      <c r="AK71" s="71">
        <v>100</v>
      </c>
      <c r="AL71" s="36">
        <f>AK71*$E71*$F71*$H71*$L71*$AL$10</f>
        <v>2197614.7199999997</v>
      </c>
      <c r="AM71" s="64"/>
      <c r="AN71" s="36">
        <f>SUM(AM71*$E71*$F71*$H71*$K71*$AN$10)</f>
        <v>0</v>
      </c>
      <c r="AO71" s="37">
        <v>44</v>
      </c>
      <c r="AP71" s="37">
        <f>SUM(AO71*$E71*$F71*$H71*$K71*$AP$10)</f>
        <v>805792.06400000001</v>
      </c>
      <c r="AQ71" s="39"/>
      <c r="AR71" s="36">
        <f>SUM(AQ71*$E71*$F71*$H71*$K71*$AR$10)</f>
        <v>0</v>
      </c>
      <c r="AS71" s="39"/>
      <c r="AT71" s="36">
        <f>SUM(AS71*$E71*$F71*$H71*$K71*$AT$10)</f>
        <v>0</v>
      </c>
      <c r="AU71" s="39"/>
      <c r="AV71" s="36">
        <f>SUM(AU71*$E71*$F71*$H71*$K71*$AV$10)</f>
        <v>0</v>
      </c>
      <c r="AW71" s="39"/>
      <c r="AX71" s="36">
        <f>SUM(AW71*$E71*$F71*$H71*$K71*$AX$10)</f>
        <v>0</v>
      </c>
      <c r="AY71" s="39"/>
      <c r="AZ71" s="36">
        <f>SUM(AY71*$E71*$F71*$H71*$K71*$AZ$10)</f>
        <v>0</v>
      </c>
      <c r="BA71" s="39"/>
      <c r="BB71" s="36">
        <f>SUM(BA71*$E71*$F71*$H71*$K71*$BB$10)</f>
        <v>0</v>
      </c>
      <c r="BC71" s="37">
        <v>11</v>
      </c>
      <c r="BD71" s="36">
        <f>SUM(BC71*$E71*$F71*$H71*$K71*$BD$10)</f>
        <v>201448.016</v>
      </c>
      <c r="BE71" s="37">
        <v>82</v>
      </c>
      <c r="BF71" s="36">
        <f>SUM(BE71*$E71*$F71*$H71*$K71*$BF$10)</f>
        <v>1501703.392</v>
      </c>
      <c r="BG71" s="39"/>
      <c r="BH71" s="36">
        <f>SUM(BG71*$E71*$F71*$H71*$K71*$BH$10)</f>
        <v>0</v>
      </c>
      <c r="BI71" s="39"/>
      <c r="BJ71" s="36">
        <f>SUM(BI71*$E71*$F71*$H71*$K71*$BJ$10)</f>
        <v>0</v>
      </c>
      <c r="BK71" s="37">
        <v>140</v>
      </c>
      <c r="BL71" s="36">
        <f>SUM(BK71*$E71*$F71*$H71*$K71*$BL$10)</f>
        <v>2563883.84</v>
      </c>
      <c r="BM71" s="39"/>
      <c r="BN71" s="36">
        <f>BM71*$E71*$F71*$H71*$L71*$BN$10</f>
        <v>0</v>
      </c>
      <c r="BO71" s="39"/>
      <c r="BP71" s="36">
        <f>BO71*$E71*$F71*$H71*$L71*$BP$10</f>
        <v>0</v>
      </c>
      <c r="BQ71" s="77"/>
      <c r="BR71" s="37">
        <f>BQ71*$E71*$F71*$H71*$L71*$BR$10</f>
        <v>0</v>
      </c>
      <c r="BS71" s="71">
        <v>15</v>
      </c>
      <c r="BT71" s="36">
        <f>BS71*$E71*$F71*$H71*$L71*$BT$10</f>
        <v>329642.20799999993</v>
      </c>
      <c r="BU71" s="39"/>
      <c r="BV71" s="36">
        <f>BU71*$E71*$F71*$H71*$L71*$BV$10</f>
        <v>0</v>
      </c>
      <c r="BW71" s="40">
        <v>80</v>
      </c>
      <c r="BX71" s="36">
        <f>BW71*$E71*$F71*$H71*$L71*$BX$10</f>
        <v>1758091.7759999998</v>
      </c>
      <c r="BY71" s="39"/>
      <c r="BZ71" s="36">
        <f>BY71*$E71*$F71*$H71*$L71*$BZ$10</f>
        <v>0</v>
      </c>
      <c r="CA71" s="40"/>
      <c r="CB71" s="41">
        <f>CA71*$E71*$F71*$H71*$L71*$CB$10</f>
        <v>0</v>
      </c>
      <c r="CC71" s="71">
        <v>50</v>
      </c>
      <c r="CD71" s="36">
        <f>CC71*$E71*$F71*$H71*$L71*$CD$10</f>
        <v>1098807.3599999999</v>
      </c>
      <c r="CE71" s="39"/>
      <c r="CF71" s="36">
        <f>CE71*$E71*$F71*$H71*$L71*$CF$10</f>
        <v>0</v>
      </c>
      <c r="CG71" s="37">
        <v>25</v>
      </c>
      <c r="CH71" s="36">
        <f>CG71*$E71*$F71*$H71*$L71*$CH$10</f>
        <v>549403.67999999993</v>
      </c>
      <c r="CI71" s="71">
        <v>68</v>
      </c>
      <c r="CJ71" s="36">
        <f>CI71*$E71*$F71*$H71*$L71*$CJ$10</f>
        <v>1494378.0096</v>
      </c>
      <c r="CK71" s="71">
        <v>25</v>
      </c>
      <c r="CL71" s="36">
        <f>CK71*$E71*$F71*$H71*$L71*$CL$10</f>
        <v>549403.67999999993</v>
      </c>
      <c r="CM71" s="37">
        <v>99</v>
      </c>
      <c r="CN71" s="36">
        <f>CM71*$E71*$F71*$H71*$L71*$CN$10</f>
        <v>2175638.5727999997</v>
      </c>
      <c r="CO71" s="37">
        <v>46</v>
      </c>
      <c r="CP71" s="36">
        <f>CO71*$E71*$F71*$H71*$L71*$CP$10</f>
        <v>1010902.7712</v>
      </c>
      <c r="CQ71" s="71">
        <v>140</v>
      </c>
      <c r="CR71" s="36">
        <f>CQ71*$E71*$F71*$H71*$M71*$CR$10</f>
        <v>4083900.6879999996</v>
      </c>
      <c r="CS71" s="71">
        <v>32</v>
      </c>
      <c r="CT71" s="36">
        <f>CS71*$E71*$F71*$H71*$N71*$CT$10</f>
        <v>1075784.7296</v>
      </c>
      <c r="CU71" s="37"/>
      <c r="CV71" s="36">
        <f>CU71*E71*F71*H71</f>
        <v>0</v>
      </c>
      <c r="CW71" s="37"/>
      <c r="CX71" s="36"/>
      <c r="CY71" s="36"/>
      <c r="CZ71" s="36">
        <f>SUM(CY71*$E71*$F71*$H71*$K71*$R$10)</f>
        <v>0</v>
      </c>
      <c r="DA71" s="36"/>
      <c r="DB71" s="36"/>
      <c r="DC71" s="36"/>
      <c r="DD71" s="36"/>
      <c r="DE71" s="43">
        <f>SUM(Q71+O71+AA71+S71+U71+AC71+Y71+W71+AE71+AI71+AG71+AK71+AM71+AQ71+BM71+BS71+AO71+BA71+BC71+CE71+CG71+CC71+CI71+CK71+BW71+BY71+AS71+AU71+AW71+AY71+BO71+BQ71+BU71+BE71+BG71+BI71+BK71+CA71+CM71+CO71+CQ71+CS71+CU71+CW71+DA71+DC71)</f>
        <v>982</v>
      </c>
      <c r="DF71" s="43">
        <f>SUM(R71+P71+AB71+T71+V71+AD71+Z71+X71+AF71+AJ71+AH71+AL71+AN71+AR71+BN71+BT71+AP71+BB71+BD71+CF71+CH71+CD71+CJ71+CL71+BX71+BZ71+AT71+AV71+AX71+AZ71+BP71+BR71+BV71+BF71+BH71+BJ71+BL71+CB71+CN71+CP71+CR71+CT71+CV71+CX71+DB71+DD71)</f>
        <v>21854231.907199997</v>
      </c>
    </row>
    <row r="72" spans="1:110" ht="24.75" customHeight="1" x14ac:dyDescent="0.25">
      <c r="A72" s="14"/>
      <c r="B72" s="14">
        <v>46</v>
      </c>
      <c r="C72" s="45" t="s">
        <v>233</v>
      </c>
      <c r="D72" s="97" t="s">
        <v>234</v>
      </c>
      <c r="E72" s="29">
        <v>13916</v>
      </c>
      <c r="F72" s="30">
        <v>2.57</v>
      </c>
      <c r="G72" s="31"/>
      <c r="H72" s="32">
        <v>1</v>
      </c>
      <c r="I72" s="33"/>
      <c r="J72" s="33"/>
      <c r="K72" s="34">
        <v>1.4</v>
      </c>
      <c r="L72" s="34">
        <v>1.68</v>
      </c>
      <c r="M72" s="34">
        <v>2.23</v>
      </c>
      <c r="N72" s="35">
        <v>2.57</v>
      </c>
      <c r="O72" s="46">
        <v>0</v>
      </c>
      <c r="P72" s="36">
        <f>SUM(O72*$E72*$F72*$H72*$K72*$P$10)</f>
        <v>0</v>
      </c>
      <c r="Q72" s="37">
        <v>40</v>
      </c>
      <c r="R72" s="36">
        <f>SUM(Q72*$E72*$F72*$H72*$K72*$R$10)</f>
        <v>2002790.7199999995</v>
      </c>
      <c r="S72" s="39">
        <v>0</v>
      </c>
      <c r="T72" s="37">
        <f>SUM(S72*$E72*$F72*$H72*$K72*$T$10)</f>
        <v>0</v>
      </c>
      <c r="U72" s="39">
        <v>0</v>
      </c>
      <c r="V72" s="36">
        <f>SUM(U72*$E72*$F72*$H72*$K72*$V$10)</f>
        <v>0</v>
      </c>
      <c r="W72" s="39">
        <v>0</v>
      </c>
      <c r="X72" s="36">
        <f>SUM(W72*$E72*$F72*$H72*$K72*$X$10)</f>
        <v>0</v>
      </c>
      <c r="Y72" s="39"/>
      <c r="Z72" s="37">
        <f>SUM(Y72*$E72*$F72*$H72*$K72*$Z$10)</f>
        <v>0</v>
      </c>
      <c r="AA72" s="64"/>
      <c r="AB72" s="36"/>
      <c r="AC72" s="39"/>
      <c r="AD72" s="36"/>
      <c r="AE72" s="39">
        <v>0</v>
      </c>
      <c r="AF72" s="36">
        <v>0</v>
      </c>
      <c r="AG72" s="39">
        <v>0</v>
      </c>
      <c r="AH72" s="36">
        <v>0</v>
      </c>
      <c r="AI72" s="39">
        <v>0</v>
      </c>
      <c r="AJ72" s="36">
        <v>0</v>
      </c>
      <c r="AK72" s="39">
        <v>0</v>
      </c>
      <c r="AL72" s="36">
        <f>AK72*$E72*$F72*$H72*$L72*$AL$10</f>
        <v>0</v>
      </c>
      <c r="AM72" s="64"/>
      <c r="AN72" s="36">
        <f>SUM(AM72*$E72*$F72*$H72*$K72*$AN$10)</f>
        <v>0</v>
      </c>
      <c r="AO72" s="39"/>
      <c r="AP72" s="37">
        <f>SUM(AO72*$E72*$F72*$H72*$K72*$AP$10)</f>
        <v>0</v>
      </c>
      <c r="AQ72" s="39">
        <v>0</v>
      </c>
      <c r="AR72" s="36">
        <f>SUM(AQ72*$E72*$F72*$H72*$K72*$AR$10)</f>
        <v>0</v>
      </c>
      <c r="AS72" s="39">
        <v>0</v>
      </c>
      <c r="AT72" s="36">
        <f>SUM(AS72*$E72*$F72*$H72*$K72*$AT$10)</f>
        <v>0</v>
      </c>
      <c r="AU72" s="39"/>
      <c r="AV72" s="36">
        <f>SUM(AU72*$E72*$F72*$H72*$K72*$AV$10)</f>
        <v>0</v>
      </c>
      <c r="AW72" s="39"/>
      <c r="AX72" s="36">
        <f>SUM(AW72*$E72*$F72*$H72*$K72*$AX$10)</f>
        <v>0</v>
      </c>
      <c r="AY72" s="39"/>
      <c r="AZ72" s="36">
        <f>SUM(AY72*$E72*$F72*$H72*$K72*$AZ$10)</f>
        <v>0</v>
      </c>
      <c r="BA72" s="39">
        <v>0</v>
      </c>
      <c r="BB72" s="36">
        <f>SUM(BA72*$E72*$F72*$H72*$K72*$BB$10)</f>
        <v>0</v>
      </c>
      <c r="BC72" s="39">
        <v>0</v>
      </c>
      <c r="BD72" s="36">
        <f>SUM(BC72*$E72*$F72*$H72*$K72*$BD$10)</f>
        <v>0</v>
      </c>
      <c r="BE72" s="39">
        <v>0</v>
      </c>
      <c r="BF72" s="36">
        <f>SUM(BE72*$E72*$F72*$H72*$K72*$BF$10)</f>
        <v>0</v>
      </c>
      <c r="BG72" s="39">
        <v>0</v>
      </c>
      <c r="BH72" s="36">
        <f>SUM(BG72*$E72*$F72*$H72*$K72*$BH$10)</f>
        <v>0</v>
      </c>
      <c r="BI72" s="39">
        <v>0</v>
      </c>
      <c r="BJ72" s="36">
        <f>SUM(BI72*$E72*$F72*$H72*$K72*$BJ$10)</f>
        <v>0</v>
      </c>
      <c r="BK72" s="39"/>
      <c r="BL72" s="36">
        <f>SUM(BK72*$E72*$F72*$H72*$K72*$BL$10)</f>
        <v>0</v>
      </c>
      <c r="BM72" s="39">
        <v>0</v>
      </c>
      <c r="BN72" s="36">
        <f>BM72*$E72*$F72*$H72*$L72*$BN$10</f>
        <v>0</v>
      </c>
      <c r="BO72" s="39">
        <v>0</v>
      </c>
      <c r="BP72" s="36">
        <f>BO72*$E72*$F72*$H72*$L72*$BP$10</f>
        <v>0</v>
      </c>
      <c r="BQ72" s="77">
        <v>0</v>
      </c>
      <c r="BR72" s="37">
        <f>BQ72*$E72*$F72*$H72*$L72*$BR$10</f>
        <v>0</v>
      </c>
      <c r="BS72" s="39">
        <v>0</v>
      </c>
      <c r="BT72" s="36">
        <f>BS72*$E72*$F72*$H72*$L72*$BT$10</f>
        <v>0</v>
      </c>
      <c r="BU72" s="39"/>
      <c r="BV72" s="36">
        <f>BU72*$E72*$F72*$H72*$L72*$BV$10</f>
        <v>0</v>
      </c>
      <c r="BW72" s="44">
        <v>0</v>
      </c>
      <c r="BX72" s="36">
        <f>BW72*$E72*$F72*$H72*$L72*$BX$10</f>
        <v>0</v>
      </c>
      <c r="BY72" s="39">
        <v>0</v>
      </c>
      <c r="BZ72" s="36">
        <f>BY72*$E72*$F72*$H72*$L72*$BZ$10</f>
        <v>0</v>
      </c>
      <c r="CA72" s="44"/>
      <c r="CB72" s="41">
        <f>CA72*$E72*$F72*$H72*$L72*$CB$10</f>
        <v>0</v>
      </c>
      <c r="CC72" s="37">
        <v>0</v>
      </c>
      <c r="CD72" s="36">
        <f>CC72*$E72*$F72*$H72*$L72*$CD$10</f>
        <v>0</v>
      </c>
      <c r="CE72" s="39">
        <v>0</v>
      </c>
      <c r="CF72" s="36">
        <f>CE72*$E72*$F72*$H72*$L72*$CF$10</f>
        <v>0</v>
      </c>
      <c r="CG72" s="37">
        <v>0</v>
      </c>
      <c r="CH72" s="36">
        <f>CG72*$E72*$F72*$H72*$L72*$CH$10</f>
        <v>0</v>
      </c>
      <c r="CI72" s="39">
        <v>0</v>
      </c>
      <c r="CJ72" s="36">
        <f>CI72*$E72*$F72*$H72*$L72*$CJ$10</f>
        <v>0</v>
      </c>
      <c r="CK72" s="39"/>
      <c r="CL72" s="36">
        <f>CK72*$E72*$F72*$H72*$L72*$CL$10</f>
        <v>0</v>
      </c>
      <c r="CM72" s="39"/>
      <c r="CN72" s="36">
        <f>CM72*$E72*$F72*$H72*$L72*$CN$10</f>
        <v>0</v>
      </c>
      <c r="CO72" s="39">
        <v>0</v>
      </c>
      <c r="CP72" s="36">
        <f>CO72*$E72*$F72*$H72*$L72*$CP$10</f>
        <v>0</v>
      </c>
      <c r="CQ72" s="39">
        <v>0</v>
      </c>
      <c r="CR72" s="36">
        <f>CQ72*$E72*$F72*$H72*$M72*$CR$10</f>
        <v>0</v>
      </c>
      <c r="CS72" s="37">
        <v>0</v>
      </c>
      <c r="CT72" s="36">
        <f>CS72*$E72*$F72*$H72*$N72*$CT$10</f>
        <v>0</v>
      </c>
      <c r="CU72" s="37"/>
      <c r="CV72" s="36">
        <f>CU72*E72*F72*H72</f>
        <v>0</v>
      </c>
      <c r="CW72" s="37"/>
      <c r="CX72" s="36"/>
      <c r="CY72" s="36"/>
      <c r="CZ72" s="36">
        <f>SUM(CY72*$E72*$F72*$H72*$K72*$R$10)</f>
        <v>0</v>
      </c>
      <c r="DA72" s="36"/>
      <c r="DB72" s="36"/>
      <c r="DC72" s="36"/>
      <c r="DD72" s="36"/>
      <c r="DE72" s="43">
        <f>SUM(Q72+O72+AA72+S72+U72+AC72+Y72+W72+AE72+AI72+AG72+AK72+AM72+AQ72+BM72+BS72+AO72+BA72+BC72+CE72+CG72+CC72+CI72+CK72+BW72+BY72+AS72+AU72+AW72+AY72+BO72+BQ72+BU72+BE72+BG72+BI72+BK72+CA72+CM72+CO72+CQ72+CS72+CU72+CW72+DA72+DC72)</f>
        <v>40</v>
      </c>
      <c r="DF72" s="43">
        <f>SUM(R72+P72+AB72+T72+V72+AD72+Z72+X72+AF72+AJ72+AH72+AL72+AN72+AR72+BN72+BT72+AP72+BB72+BD72+CF72+CH72+CD72+CJ72+CL72+BX72+BZ72+AT72+AV72+AX72+AZ72+BP72+BR72+BV72+BF72+BH72+BJ72+BL72+CB72+CN72+CP72+CR72+CT72+CV72+CX72+DB72+DD72)</f>
        <v>2002790.7199999995</v>
      </c>
    </row>
    <row r="73" spans="1:110" ht="15" x14ac:dyDescent="0.25">
      <c r="A73" s="159">
        <v>17</v>
      </c>
      <c r="B73" s="159"/>
      <c r="C73" s="160" t="s">
        <v>235</v>
      </c>
      <c r="D73" s="185" t="s">
        <v>236</v>
      </c>
      <c r="E73" s="170">
        <v>13916</v>
      </c>
      <c r="F73" s="178"/>
      <c r="G73" s="172"/>
      <c r="H73" s="163"/>
      <c r="I73" s="139"/>
      <c r="J73" s="139"/>
      <c r="K73" s="173">
        <v>1.4</v>
      </c>
      <c r="L73" s="173">
        <v>1.68</v>
      </c>
      <c r="M73" s="173">
        <v>2.23</v>
      </c>
      <c r="N73" s="174">
        <v>2.57</v>
      </c>
      <c r="O73" s="179">
        <f>O74</f>
        <v>0</v>
      </c>
      <c r="P73" s="179">
        <f t="shared" ref="P73:CA73" si="98">P74</f>
        <v>0</v>
      </c>
      <c r="Q73" s="179">
        <f t="shared" si="98"/>
        <v>0</v>
      </c>
      <c r="R73" s="179">
        <f t="shared" si="98"/>
        <v>0</v>
      </c>
      <c r="S73" s="179">
        <f t="shared" si="98"/>
        <v>0</v>
      </c>
      <c r="T73" s="179">
        <f t="shared" si="98"/>
        <v>0</v>
      </c>
      <c r="U73" s="179">
        <f t="shared" si="98"/>
        <v>0</v>
      </c>
      <c r="V73" s="179">
        <f t="shared" si="98"/>
        <v>0</v>
      </c>
      <c r="W73" s="179">
        <f t="shared" si="98"/>
        <v>0</v>
      </c>
      <c r="X73" s="179">
        <f t="shared" si="98"/>
        <v>0</v>
      </c>
      <c r="Y73" s="179">
        <f t="shared" si="98"/>
        <v>0</v>
      </c>
      <c r="Z73" s="179">
        <f t="shared" si="98"/>
        <v>0</v>
      </c>
      <c r="AA73" s="179">
        <f t="shared" si="98"/>
        <v>0</v>
      </c>
      <c r="AB73" s="179">
        <f t="shared" si="98"/>
        <v>0</v>
      </c>
      <c r="AC73" s="179">
        <f t="shared" si="98"/>
        <v>0</v>
      </c>
      <c r="AD73" s="179">
        <f t="shared" si="98"/>
        <v>0</v>
      </c>
      <c r="AE73" s="179">
        <f t="shared" si="98"/>
        <v>0</v>
      </c>
      <c r="AF73" s="179">
        <f t="shared" si="98"/>
        <v>0</v>
      </c>
      <c r="AG73" s="179">
        <f t="shared" si="98"/>
        <v>0</v>
      </c>
      <c r="AH73" s="179">
        <f t="shared" si="98"/>
        <v>0</v>
      </c>
      <c r="AI73" s="179">
        <f t="shared" si="98"/>
        <v>0</v>
      </c>
      <c r="AJ73" s="179">
        <f t="shared" si="98"/>
        <v>0</v>
      </c>
      <c r="AK73" s="179">
        <f t="shared" si="98"/>
        <v>0</v>
      </c>
      <c r="AL73" s="179">
        <f t="shared" si="98"/>
        <v>0</v>
      </c>
      <c r="AM73" s="179">
        <f t="shared" si="98"/>
        <v>0</v>
      </c>
      <c r="AN73" s="179">
        <f t="shared" si="98"/>
        <v>0</v>
      </c>
      <c r="AO73" s="179">
        <f t="shared" si="98"/>
        <v>0</v>
      </c>
      <c r="AP73" s="179">
        <f t="shared" si="98"/>
        <v>0</v>
      </c>
      <c r="AQ73" s="179">
        <f t="shared" si="98"/>
        <v>0</v>
      </c>
      <c r="AR73" s="179">
        <f t="shared" si="98"/>
        <v>0</v>
      </c>
      <c r="AS73" s="179">
        <f t="shared" si="98"/>
        <v>0</v>
      </c>
      <c r="AT73" s="179">
        <f t="shared" si="98"/>
        <v>0</v>
      </c>
      <c r="AU73" s="179">
        <f t="shared" si="98"/>
        <v>0</v>
      </c>
      <c r="AV73" s="179">
        <f t="shared" si="98"/>
        <v>0</v>
      </c>
      <c r="AW73" s="179">
        <f t="shared" si="98"/>
        <v>0</v>
      </c>
      <c r="AX73" s="179">
        <f t="shared" si="98"/>
        <v>0</v>
      </c>
      <c r="AY73" s="179">
        <f t="shared" si="98"/>
        <v>0</v>
      </c>
      <c r="AZ73" s="179">
        <f t="shared" si="98"/>
        <v>0</v>
      </c>
      <c r="BA73" s="179">
        <f t="shared" si="98"/>
        <v>0</v>
      </c>
      <c r="BB73" s="179">
        <f t="shared" si="98"/>
        <v>0</v>
      </c>
      <c r="BC73" s="179">
        <f t="shared" si="98"/>
        <v>60</v>
      </c>
      <c r="BD73" s="179">
        <f t="shared" si="98"/>
        <v>2092409.76</v>
      </c>
      <c r="BE73" s="179">
        <f t="shared" si="98"/>
        <v>0</v>
      </c>
      <c r="BF73" s="179">
        <f t="shared" si="98"/>
        <v>0</v>
      </c>
      <c r="BG73" s="179">
        <f t="shared" si="98"/>
        <v>0</v>
      </c>
      <c r="BH73" s="179">
        <f t="shared" si="98"/>
        <v>0</v>
      </c>
      <c r="BI73" s="179">
        <f t="shared" si="98"/>
        <v>0</v>
      </c>
      <c r="BJ73" s="179">
        <f t="shared" si="98"/>
        <v>0</v>
      </c>
      <c r="BK73" s="179">
        <f t="shared" si="98"/>
        <v>0</v>
      </c>
      <c r="BL73" s="179">
        <f t="shared" si="98"/>
        <v>0</v>
      </c>
      <c r="BM73" s="179">
        <f t="shared" si="98"/>
        <v>0</v>
      </c>
      <c r="BN73" s="179">
        <f t="shared" si="98"/>
        <v>0</v>
      </c>
      <c r="BO73" s="179">
        <f t="shared" si="98"/>
        <v>0</v>
      </c>
      <c r="BP73" s="179">
        <f t="shared" si="98"/>
        <v>0</v>
      </c>
      <c r="BQ73" s="179">
        <f t="shared" si="98"/>
        <v>0</v>
      </c>
      <c r="BR73" s="179">
        <f t="shared" si="98"/>
        <v>0</v>
      </c>
      <c r="BS73" s="179">
        <f t="shared" si="98"/>
        <v>0</v>
      </c>
      <c r="BT73" s="179">
        <f t="shared" si="98"/>
        <v>0</v>
      </c>
      <c r="BU73" s="179">
        <f t="shared" si="98"/>
        <v>0</v>
      </c>
      <c r="BV73" s="179">
        <f t="shared" si="98"/>
        <v>0</v>
      </c>
      <c r="BW73" s="179">
        <f t="shared" si="98"/>
        <v>0</v>
      </c>
      <c r="BX73" s="179">
        <f t="shared" si="98"/>
        <v>0</v>
      </c>
      <c r="BY73" s="179">
        <f t="shared" si="98"/>
        <v>0</v>
      </c>
      <c r="BZ73" s="179">
        <f t="shared" si="98"/>
        <v>0</v>
      </c>
      <c r="CA73" s="179">
        <f t="shared" si="98"/>
        <v>0</v>
      </c>
      <c r="CB73" s="179">
        <f t="shared" ref="CB73:DF73" si="99">CB74</f>
        <v>0</v>
      </c>
      <c r="CC73" s="179">
        <f t="shared" si="99"/>
        <v>5</v>
      </c>
      <c r="CD73" s="179">
        <f t="shared" si="99"/>
        <v>209240.976</v>
      </c>
      <c r="CE73" s="179">
        <f t="shared" si="99"/>
        <v>0</v>
      </c>
      <c r="CF73" s="179">
        <f t="shared" si="99"/>
        <v>0</v>
      </c>
      <c r="CG73" s="179">
        <f t="shared" si="99"/>
        <v>2</v>
      </c>
      <c r="CH73" s="179">
        <f t="shared" si="99"/>
        <v>83696.390399999989</v>
      </c>
      <c r="CI73" s="179">
        <f t="shared" si="99"/>
        <v>0</v>
      </c>
      <c r="CJ73" s="179">
        <f t="shared" si="99"/>
        <v>0</v>
      </c>
      <c r="CK73" s="179">
        <f t="shared" si="99"/>
        <v>0</v>
      </c>
      <c r="CL73" s="179">
        <f t="shared" si="99"/>
        <v>0</v>
      </c>
      <c r="CM73" s="179">
        <f t="shared" si="99"/>
        <v>0</v>
      </c>
      <c r="CN73" s="179">
        <f t="shared" si="99"/>
        <v>0</v>
      </c>
      <c r="CO73" s="179">
        <f t="shared" si="99"/>
        <v>0</v>
      </c>
      <c r="CP73" s="179">
        <f t="shared" si="99"/>
        <v>0</v>
      </c>
      <c r="CQ73" s="179">
        <f t="shared" si="99"/>
        <v>0</v>
      </c>
      <c r="CR73" s="179">
        <f t="shared" si="99"/>
        <v>0</v>
      </c>
      <c r="CS73" s="179">
        <f t="shared" si="99"/>
        <v>0</v>
      </c>
      <c r="CT73" s="179">
        <f t="shared" si="99"/>
        <v>0</v>
      </c>
      <c r="CU73" s="179">
        <f t="shared" si="99"/>
        <v>0</v>
      </c>
      <c r="CV73" s="179">
        <f t="shared" si="99"/>
        <v>0</v>
      </c>
      <c r="CW73" s="179">
        <f t="shared" si="99"/>
        <v>0</v>
      </c>
      <c r="CX73" s="179">
        <f t="shared" si="99"/>
        <v>0</v>
      </c>
      <c r="CY73" s="179">
        <f t="shared" si="99"/>
        <v>0</v>
      </c>
      <c r="CZ73" s="179">
        <f t="shared" si="99"/>
        <v>0</v>
      </c>
      <c r="DA73" s="179">
        <f t="shared" si="99"/>
        <v>0</v>
      </c>
      <c r="DB73" s="179">
        <f t="shared" si="99"/>
        <v>0</v>
      </c>
      <c r="DC73" s="179">
        <f t="shared" si="99"/>
        <v>0</v>
      </c>
      <c r="DD73" s="179">
        <f t="shared" si="99"/>
        <v>0</v>
      </c>
      <c r="DE73" s="179">
        <f t="shared" si="99"/>
        <v>67</v>
      </c>
      <c r="DF73" s="179">
        <f t="shared" si="99"/>
        <v>2385347.1264</v>
      </c>
    </row>
    <row r="74" spans="1:110" ht="30" x14ac:dyDescent="0.25">
      <c r="A74" s="14"/>
      <c r="B74" s="14">
        <v>47</v>
      </c>
      <c r="C74" s="45" t="s">
        <v>237</v>
      </c>
      <c r="D74" s="96" t="s">
        <v>238</v>
      </c>
      <c r="E74" s="29">
        <v>13916</v>
      </c>
      <c r="F74" s="30">
        <v>1.79</v>
      </c>
      <c r="G74" s="31"/>
      <c r="H74" s="32">
        <v>1</v>
      </c>
      <c r="I74" s="33"/>
      <c r="J74" s="33"/>
      <c r="K74" s="34">
        <v>1.4</v>
      </c>
      <c r="L74" s="34">
        <v>1.68</v>
      </c>
      <c r="M74" s="34">
        <v>2.23</v>
      </c>
      <c r="N74" s="35">
        <v>2.57</v>
      </c>
      <c r="O74" s="46">
        <v>0</v>
      </c>
      <c r="P74" s="36">
        <f>SUM(O74*$E74*$F74*$H74*$K74*$P$10)</f>
        <v>0</v>
      </c>
      <c r="Q74" s="39">
        <v>0</v>
      </c>
      <c r="R74" s="36">
        <f>SUM(Q74*$E74*$F74*$H74*$K74*$R$10)</f>
        <v>0</v>
      </c>
      <c r="S74" s="39">
        <v>0</v>
      </c>
      <c r="T74" s="37">
        <f>SUM(S74*$E74*$F74*$H74*$K74*$T$10)</f>
        <v>0</v>
      </c>
      <c r="U74" s="39">
        <v>0</v>
      </c>
      <c r="V74" s="36">
        <f>SUM(U74*$E74*$F74*$H74*$K74*$V$10)</f>
        <v>0</v>
      </c>
      <c r="W74" s="39">
        <v>0</v>
      </c>
      <c r="X74" s="36">
        <f>SUM(W74*$E74*$F74*$H74*$K74*$X$10)</f>
        <v>0</v>
      </c>
      <c r="Y74" s="39"/>
      <c r="Z74" s="37">
        <f>SUM(Y74*$E74*$F74*$H74*$K74*$Z$10)</f>
        <v>0</v>
      </c>
      <c r="AA74" s="64"/>
      <c r="AB74" s="36"/>
      <c r="AC74" s="39"/>
      <c r="AD74" s="36"/>
      <c r="AE74" s="39"/>
      <c r="AF74" s="36"/>
      <c r="AG74" s="39">
        <v>0</v>
      </c>
      <c r="AH74" s="36">
        <v>0</v>
      </c>
      <c r="AI74" s="39">
        <v>0</v>
      </c>
      <c r="AJ74" s="36">
        <v>0</v>
      </c>
      <c r="AK74" s="39">
        <v>0</v>
      </c>
      <c r="AL74" s="36">
        <f>AK74*$E74*$F74*$H74*$L74*$AL$10</f>
        <v>0</v>
      </c>
      <c r="AM74" s="64"/>
      <c r="AN74" s="36">
        <f>SUM(AM74*$E74*$F74*$H74*$K74*$AN$10)</f>
        <v>0</v>
      </c>
      <c r="AO74" s="39"/>
      <c r="AP74" s="37">
        <f>SUM(AO74*$E74*$F74*$H74*$K74*$AP$10)</f>
        <v>0</v>
      </c>
      <c r="AQ74" s="39">
        <v>0</v>
      </c>
      <c r="AR74" s="36">
        <f>SUM(AQ74*$E74*$F74*$H74*$K74*$AR$10)</f>
        <v>0</v>
      </c>
      <c r="AS74" s="39">
        <v>0</v>
      </c>
      <c r="AT74" s="36">
        <f>SUM(AS74*$E74*$F74*$H74*$K74*$AT$10)</f>
        <v>0</v>
      </c>
      <c r="AU74" s="39"/>
      <c r="AV74" s="36">
        <f>SUM(AU74*$E74*$F74*$H74*$K74*$AV$10)</f>
        <v>0</v>
      </c>
      <c r="AW74" s="39"/>
      <c r="AX74" s="36">
        <f>SUM(AW74*$E74*$F74*$H74*$K74*$AX$10)</f>
        <v>0</v>
      </c>
      <c r="AY74" s="39"/>
      <c r="AZ74" s="36">
        <f>SUM(AY74*$E74*$F74*$H74*$K74*$AZ$10)</f>
        <v>0</v>
      </c>
      <c r="BA74" s="39">
        <v>0</v>
      </c>
      <c r="BB74" s="36">
        <f>SUM(BA74*$E74*$F74*$H74*$K74*$BB$10)</f>
        <v>0</v>
      </c>
      <c r="BC74" s="37">
        <v>60</v>
      </c>
      <c r="BD74" s="36">
        <f>SUM(BC74*$E74*$F74*$H74*$K74*$BD$10)</f>
        <v>2092409.76</v>
      </c>
      <c r="BE74" s="39">
        <v>0</v>
      </c>
      <c r="BF74" s="36">
        <f>SUM(BE74*$E74*$F74*$H74*$K74*$BF$10)</f>
        <v>0</v>
      </c>
      <c r="BG74" s="39">
        <v>0</v>
      </c>
      <c r="BH74" s="36">
        <f>SUM(BG74*$E74*$F74*$H74*$K74*$BH$10)</f>
        <v>0</v>
      </c>
      <c r="BI74" s="39">
        <v>0</v>
      </c>
      <c r="BJ74" s="36">
        <f>SUM(BI74*$E74*$F74*$H74*$K74*$BJ$10)</f>
        <v>0</v>
      </c>
      <c r="BK74" s="39"/>
      <c r="BL74" s="36">
        <f>SUM(BK74*$E74*$F74*$H74*$K74*$BL$10)</f>
        <v>0</v>
      </c>
      <c r="BM74" s="39">
        <v>0</v>
      </c>
      <c r="BN74" s="36">
        <f>BM74*$E74*$F74*$H74*$L74*$BN$10</f>
        <v>0</v>
      </c>
      <c r="BO74" s="39">
        <v>0</v>
      </c>
      <c r="BP74" s="36">
        <f>BO74*$E74*$F74*$H74*$L74*$BP$10</f>
        <v>0</v>
      </c>
      <c r="BQ74" s="77">
        <v>0</v>
      </c>
      <c r="BR74" s="37">
        <f>BQ74*$E74*$F74*$H74*$L74*$BR$10</f>
        <v>0</v>
      </c>
      <c r="BS74" s="39">
        <v>0</v>
      </c>
      <c r="BT74" s="36">
        <f>BS74*$E74*$F74*$H74*$L74*$BT$10</f>
        <v>0</v>
      </c>
      <c r="BU74" s="39">
        <v>0</v>
      </c>
      <c r="BV74" s="36">
        <f>BU74*$E74*$F74*$H74*$L74*$BV$10</f>
        <v>0</v>
      </c>
      <c r="BW74" s="44">
        <v>0</v>
      </c>
      <c r="BX74" s="36">
        <f>BW74*$E74*$F74*$H74*$L74*$BX$10</f>
        <v>0</v>
      </c>
      <c r="BY74" s="39"/>
      <c r="BZ74" s="36">
        <f>BY74*$E74*$F74*$H74*$L74*$BZ$10</f>
        <v>0</v>
      </c>
      <c r="CA74" s="44"/>
      <c r="CB74" s="41">
        <f>CA74*$E74*$F74*$H74*$L74*$CB$10</f>
        <v>0</v>
      </c>
      <c r="CC74" s="37">
        <v>5</v>
      </c>
      <c r="CD74" s="36">
        <f>CC74*$E74*$F74*$H74*$L74*$CD$10</f>
        <v>209240.976</v>
      </c>
      <c r="CE74" s="39"/>
      <c r="CF74" s="36">
        <f>CE74*$E74*$F74*$H74*$L74*$CF$10</f>
        <v>0</v>
      </c>
      <c r="CG74" s="37">
        <v>2</v>
      </c>
      <c r="CH74" s="36">
        <f>CG74*$E74*$F74*$H74*$L74*$CH$10</f>
        <v>83696.390399999989</v>
      </c>
      <c r="CI74" s="39">
        <v>0</v>
      </c>
      <c r="CJ74" s="36">
        <f>CI74*$E74*$F74*$H74*$L74*$CJ$10</f>
        <v>0</v>
      </c>
      <c r="CK74" s="39"/>
      <c r="CL74" s="36">
        <f>CK74*$E74*$F74*$H74*$L74*$CL$10</f>
        <v>0</v>
      </c>
      <c r="CM74" s="39"/>
      <c r="CN74" s="36">
        <f>CM74*$E74*$F74*$H74*$L74*$CN$10</f>
        <v>0</v>
      </c>
      <c r="CO74" s="39">
        <v>0</v>
      </c>
      <c r="CP74" s="36">
        <f>CO74*$E74*$F74*$H74*$L74*$CP$10</f>
        <v>0</v>
      </c>
      <c r="CQ74" s="39">
        <v>0</v>
      </c>
      <c r="CR74" s="36">
        <f>CQ74*$E74*$F74*$H74*$M74*$CR$10</f>
        <v>0</v>
      </c>
      <c r="CS74" s="37"/>
      <c r="CT74" s="36">
        <f>CS74*$E74*$F74*$H74*$N74*$CT$10</f>
        <v>0</v>
      </c>
      <c r="CU74" s="37"/>
      <c r="CV74" s="36">
        <f>CU74*E74*F74*H74</f>
        <v>0</v>
      </c>
      <c r="CW74" s="37"/>
      <c r="CX74" s="36"/>
      <c r="CY74" s="36"/>
      <c r="CZ74" s="36">
        <f>SUM(CY74*$E74*$F74*$H74*$K74*$R$10)</f>
        <v>0</v>
      </c>
      <c r="DA74" s="36"/>
      <c r="DB74" s="36"/>
      <c r="DC74" s="36"/>
      <c r="DD74" s="36"/>
      <c r="DE74" s="43">
        <f>SUM(Q74+O74+AA74+S74+U74+AC74+Y74+W74+AE74+AI74+AG74+AK74+AM74+AQ74+BM74+BS74+AO74+BA74+BC74+CE74+CG74+CC74+CI74+CK74+BW74+BY74+AS74+AU74+AW74+AY74+BO74+BQ74+BU74+BE74+BG74+BI74+BK74+CA74+CM74+CO74+CQ74+CS74+CU74+CW74+DA74+DC74)</f>
        <v>67</v>
      </c>
      <c r="DF74" s="43">
        <f>SUM(R74+P74+AB74+T74+V74+AD74+Z74+X74+AF74+AJ74+AH74+AL74+AN74+AR74+BN74+BT74+AP74+BB74+BD74+CF74+CH74+CD74+CJ74+CL74+BX74+BZ74+AT74+AV74+AX74+AZ74+BP74+BR74+BV74+BF74+BH74+BJ74+BL74+CB74+CN74+CP74+CR74+CT74+CV74+CX74+DB74+DD74)</f>
        <v>2385347.1264</v>
      </c>
    </row>
    <row r="75" spans="1:110" ht="15" x14ac:dyDescent="0.25">
      <c r="A75" s="159">
        <v>18</v>
      </c>
      <c r="B75" s="159"/>
      <c r="C75" s="160" t="s">
        <v>239</v>
      </c>
      <c r="D75" s="185" t="s">
        <v>240</v>
      </c>
      <c r="E75" s="170">
        <v>13916</v>
      </c>
      <c r="F75" s="178"/>
      <c r="G75" s="172"/>
      <c r="H75" s="163"/>
      <c r="I75" s="139"/>
      <c r="J75" s="139"/>
      <c r="K75" s="173">
        <v>1.4</v>
      </c>
      <c r="L75" s="173">
        <v>1.68</v>
      </c>
      <c r="M75" s="173">
        <v>2.23</v>
      </c>
      <c r="N75" s="174">
        <v>2.57</v>
      </c>
      <c r="O75" s="179">
        <f t="shared" ref="O75:AT75" si="100">SUM(O76:O79)</f>
        <v>37</v>
      </c>
      <c r="P75" s="179">
        <f t="shared" si="100"/>
        <v>1673538.16</v>
      </c>
      <c r="Q75" s="179">
        <f t="shared" si="100"/>
        <v>0</v>
      </c>
      <c r="R75" s="179">
        <f t="shared" si="100"/>
        <v>0</v>
      </c>
      <c r="S75" s="179">
        <f t="shared" si="100"/>
        <v>0</v>
      </c>
      <c r="T75" s="179">
        <f t="shared" si="100"/>
        <v>0</v>
      </c>
      <c r="U75" s="179">
        <f t="shared" si="100"/>
        <v>0</v>
      </c>
      <c r="V75" s="179">
        <f t="shared" si="100"/>
        <v>0</v>
      </c>
      <c r="W75" s="179">
        <f t="shared" si="100"/>
        <v>0</v>
      </c>
      <c r="X75" s="179">
        <f t="shared" si="100"/>
        <v>0</v>
      </c>
      <c r="Y75" s="179">
        <f t="shared" si="100"/>
        <v>0</v>
      </c>
      <c r="Z75" s="179">
        <f t="shared" si="100"/>
        <v>0</v>
      </c>
      <c r="AA75" s="179">
        <f t="shared" si="100"/>
        <v>0</v>
      </c>
      <c r="AB75" s="179">
        <f t="shared" si="100"/>
        <v>0</v>
      </c>
      <c r="AC75" s="179">
        <f t="shared" si="100"/>
        <v>52</v>
      </c>
      <c r="AD75" s="179">
        <f t="shared" si="100"/>
        <v>1433904.64</v>
      </c>
      <c r="AE75" s="179">
        <f t="shared" si="100"/>
        <v>0</v>
      </c>
      <c r="AF75" s="179">
        <f t="shared" si="100"/>
        <v>0</v>
      </c>
      <c r="AG75" s="179">
        <f t="shared" si="100"/>
        <v>15</v>
      </c>
      <c r="AH75" s="179">
        <f t="shared" si="100"/>
        <v>233788.79999999999</v>
      </c>
      <c r="AI75" s="179">
        <f t="shared" si="100"/>
        <v>0</v>
      </c>
      <c r="AJ75" s="179">
        <f t="shared" si="100"/>
        <v>0</v>
      </c>
      <c r="AK75" s="179">
        <f t="shared" si="100"/>
        <v>10</v>
      </c>
      <c r="AL75" s="179">
        <f t="shared" si="100"/>
        <v>187031.03999999998</v>
      </c>
      <c r="AM75" s="179">
        <f t="shared" si="100"/>
        <v>0</v>
      </c>
      <c r="AN75" s="179">
        <f t="shared" si="100"/>
        <v>0</v>
      </c>
      <c r="AO75" s="179">
        <f t="shared" si="100"/>
        <v>0</v>
      </c>
      <c r="AP75" s="179">
        <f t="shared" si="100"/>
        <v>0</v>
      </c>
      <c r="AQ75" s="179">
        <f t="shared" si="100"/>
        <v>0</v>
      </c>
      <c r="AR75" s="179">
        <f t="shared" si="100"/>
        <v>0</v>
      </c>
      <c r="AS75" s="179">
        <f t="shared" si="100"/>
        <v>0</v>
      </c>
      <c r="AT75" s="179">
        <f t="shared" si="100"/>
        <v>0</v>
      </c>
      <c r="AU75" s="179">
        <f t="shared" ref="AU75:DF75" si="101">SUM(AU76:AU79)</f>
        <v>0</v>
      </c>
      <c r="AV75" s="179">
        <f t="shared" si="101"/>
        <v>0</v>
      </c>
      <c r="AW75" s="179">
        <f t="shared" si="101"/>
        <v>0</v>
      </c>
      <c r="AX75" s="179">
        <f t="shared" si="101"/>
        <v>0</v>
      </c>
      <c r="AY75" s="179">
        <f t="shared" si="101"/>
        <v>0</v>
      </c>
      <c r="AZ75" s="179">
        <f t="shared" si="101"/>
        <v>0</v>
      </c>
      <c r="BA75" s="179">
        <f t="shared" si="101"/>
        <v>0</v>
      </c>
      <c r="BB75" s="179">
        <f t="shared" si="101"/>
        <v>0</v>
      </c>
      <c r="BC75" s="179">
        <f t="shared" si="101"/>
        <v>8</v>
      </c>
      <c r="BD75" s="179">
        <f t="shared" si="101"/>
        <v>124687.36</v>
      </c>
      <c r="BE75" s="179">
        <f t="shared" si="101"/>
        <v>0</v>
      </c>
      <c r="BF75" s="179">
        <f t="shared" si="101"/>
        <v>0</v>
      </c>
      <c r="BG75" s="179">
        <f t="shared" si="101"/>
        <v>0</v>
      </c>
      <c r="BH75" s="179">
        <f t="shared" si="101"/>
        <v>0</v>
      </c>
      <c r="BI75" s="179">
        <f t="shared" si="101"/>
        <v>0</v>
      </c>
      <c r="BJ75" s="179">
        <f t="shared" si="101"/>
        <v>0</v>
      </c>
      <c r="BK75" s="179">
        <f t="shared" si="101"/>
        <v>21</v>
      </c>
      <c r="BL75" s="179">
        <f t="shared" si="101"/>
        <v>327304.32000000001</v>
      </c>
      <c r="BM75" s="179">
        <f t="shared" si="101"/>
        <v>0</v>
      </c>
      <c r="BN75" s="179">
        <f t="shared" si="101"/>
        <v>0</v>
      </c>
      <c r="BO75" s="179">
        <f t="shared" si="101"/>
        <v>170</v>
      </c>
      <c r="BP75" s="179">
        <f t="shared" si="101"/>
        <v>4675776</v>
      </c>
      <c r="BQ75" s="179">
        <f t="shared" si="101"/>
        <v>0</v>
      </c>
      <c r="BR75" s="179">
        <f t="shared" si="101"/>
        <v>0</v>
      </c>
      <c r="BS75" s="179">
        <f t="shared" si="101"/>
        <v>0</v>
      </c>
      <c r="BT75" s="179">
        <f t="shared" si="101"/>
        <v>0</v>
      </c>
      <c r="BU75" s="179">
        <f t="shared" si="101"/>
        <v>1</v>
      </c>
      <c r="BV75" s="179">
        <f t="shared" si="101"/>
        <v>18703.103999999999</v>
      </c>
      <c r="BW75" s="179">
        <f t="shared" si="101"/>
        <v>20</v>
      </c>
      <c r="BX75" s="179">
        <f t="shared" si="101"/>
        <v>411468.28800000006</v>
      </c>
      <c r="BY75" s="179">
        <f t="shared" si="101"/>
        <v>0</v>
      </c>
      <c r="BZ75" s="179">
        <f t="shared" si="101"/>
        <v>0</v>
      </c>
      <c r="CA75" s="179">
        <f t="shared" si="101"/>
        <v>0</v>
      </c>
      <c r="CB75" s="179">
        <f t="shared" si="101"/>
        <v>0</v>
      </c>
      <c r="CC75" s="179">
        <f t="shared" si="101"/>
        <v>20</v>
      </c>
      <c r="CD75" s="179">
        <f t="shared" si="101"/>
        <v>374062.07999999996</v>
      </c>
      <c r="CE75" s="179">
        <f t="shared" si="101"/>
        <v>0</v>
      </c>
      <c r="CF75" s="179">
        <f t="shared" si="101"/>
        <v>0</v>
      </c>
      <c r="CG75" s="179">
        <f t="shared" si="101"/>
        <v>12</v>
      </c>
      <c r="CH75" s="179">
        <f t="shared" si="101"/>
        <v>261843.45599999998</v>
      </c>
      <c r="CI75" s="179">
        <f t="shared" si="101"/>
        <v>3</v>
      </c>
      <c r="CJ75" s="179">
        <f t="shared" si="101"/>
        <v>56109.311999999998</v>
      </c>
      <c r="CK75" s="179">
        <f t="shared" si="101"/>
        <v>0</v>
      </c>
      <c r="CL75" s="179">
        <f t="shared" si="101"/>
        <v>0</v>
      </c>
      <c r="CM75" s="179">
        <f t="shared" si="101"/>
        <v>8</v>
      </c>
      <c r="CN75" s="179">
        <f t="shared" si="101"/>
        <v>149624.83199999999</v>
      </c>
      <c r="CO75" s="179">
        <f t="shared" si="101"/>
        <v>3</v>
      </c>
      <c r="CP75" s="179">
        <f t="shared" si="101"/>
        <v>56109.311999999998</v>
      </c>
      <c r="CQ75" s="179">
        <f t="shared" si="101"/>
        <v>10</v>
      </c>
      <c r="CR75" s="179">
        <f t="shared" si="101"/>
        <v>248261.44</v>
      </c>
      <c r="CS75" s="179">
        <f t="shared" si="101"/>
        <v>14</v>
      </c>
      <c r="CT75" s="179">
        <f t="shared" si="101"/>
        <v>457780.73599999998</v>
      </c>
      <c r="CU75" s="179">
        <f t="shared" si="101"/>
        <v>0</v>
      </c>
      <c r="CV75" s="179">
        <f t="shared" si="101"/>
        <v>0</v>
      </c>
      <c r="CW75" s="179">
        <f t="shared" si="101"/>
        <v>0</v>
      </c>
      <c r="CX75" s="179">
        <f t="shared" si="101"/>
        <v>0</v>
      </c>
      <c r="CY75" s="179">
        <f t="shared" si="101"/>
        <v>0</v>
      </c>
      <c r="CZ75" s="179">
        <f t="shared" si="101"/>
        <v>0</v>
      </c>
      <c r="DA75" s="179">
        <f t="shared" si="101"/>
        <v>0</v>
      </c>
      <c r="DB75" s="179">
        <f t="shared" si="101"/>
        <v>0</v>
      </c>
      <c r="DC75" s="179">
        <f t="shared" si="101"/>
        <v>0</v>
      </c>
      <c r="DD75" s="179">
        <f t="shared" si="101"/>
        <v>0</v>
      </c>
      <c r="DE75" s="179">
        <f t="shared" si="101"/>
        <v>404</v>
      </c>
      <c r="DF75" s="179">
        <f t="shared" si="101"/>
        <v>10689992.879999999</v>
      </c>
    </row>
    <row r="76" spans="1:110" s="73" customFormat="1" ht="30" x14ac:dyDescent="0.25">
      <c r="A76" s="68"/>
      <c r="B76" s="68">
        <v>48</v>
      </c>
      <c r="C76" s="45" t="s">
        <v>241</v>
      </c>
      <c r="D76" s="97" t="s">
        <v>242</v>
      </c>
      <c r="E76" s="29">
        <v>13916</v>
      </c>
      <c r="F76" s="30">
        <v>1.6</v>
      </c>
      <c r="G76" s="31"/>
      <c r="H76" s="32">
        <v>1</v>
      </c>
      <c r="I76" s="33"/>
      <c r="J76" s="33"/>
      <c r="K76" s="34">
        <v>1.4</v>
      </c>
      <c r="L76" s="34">
        <v>1.68</v>
      </c>
      <c r="M76" s="34">
        <v>2.23</v>
      </c>
      <c r="N76" s="35">
        <v>2.57</v>
      </c>
      <c r="O76" s="66">
        <v>10</v>
      </c>
      <c r="P76" s="36">
        <f>SUM(O76*$E76*$F76*$H76*$K76*$P$10)</f>
        <v>311718.39999999997</v>
      </c>
      <c r="Q76" s="39">
        <v>0</v>
      </c>
      <c r="R76" s="36">
        <f>SUM(Q76*$E76*$F76*$H76*$K76*$R$10)</f>
        <v>0</v>
      </c>
      <c r="S76" s="39">
        <v>0</v>
      </c>
      <c r="T76" s="37">
        <f>SUM(S76*$E76*$F76*$H76*$K76*$T$10)</f>
        <v>0</v>
      </c>
      <c r="U76" s="39">
        <v>0</v>
      </c>
      <c r="V76" s="36">
        <f>SUM(U76*$E76*$F76*$H76*$K76*$V$10)</f>
        <v>0</v>
      </c>
      <c r="W76" s="39">
        <v>0</v>
      </c>
      <c r="X76" s="36">
        <f>SUM(W76*$E76*$F76*$H76*$K76*$X$10)</f>
        <v>0</v>
      </c>
      <c r="Y76" s="39"/>
      <c r="Z76" s="37">
        <f>SUM(Y76*$E76*$F76*$H76*$K76*$Z$10)</f>
        <v>0</v>
      </c>
      <c r="AA76" s="64">
        <v>0</v>
      </c>
      <c r="AB76" s="36">
        <v>0</v>
      </c>
      <c r="AC76" s="37">
        <v>40</v>
      </c>
      <c r="AD76" s="36">
        <f>AC76*E76*F76*H76*K76</f>
        <v>1246873.5999999999</v>
      </c>
      <c r="AE76" s="39">
        <v>0</v>
      </c>
      <c r="AF76" s="36">
        <v>0</v>
      </c>
      <c r="AG76" s="39">
        <v>0</v>
      </c>
      <c r="AH76" s="36">
        <f>AG76*E76*F76*H76*K76</f>
        <v>0</v>
      </c>
      <c r="AI76" s="39">
        <v>0</v>
      </c>
      <c r="AJ76" s="36">
        <v>0</v>
      </c>
      <c r="AK76" s="39"/>
      <c r="AL76" s="36">
        <f>AK76*$E76*$F76*$H76*$L76*$AL$10</f>
        <v>0</v>
      </c>
      <c r="AM76" s="64"/>
      <c r="AN76" s="36">
        <f>SUM(AM76*$E76*$F76*$H76*$K76*$AN$10)</f>
        <v>0</v>
      </c>
      <c r="AO76" s="39"/>
      <c r="AP76" s="37">
        <f>SUM(AO76*$E76*$F76*$H76*$K76*$AP$10)</f>
        <v>0</v>
      </c>
      <c r="AQ76" s="39">
        <v>0</v>
      </c>
      <c r="AR76" s="36">
        <f>SUM(AQ76*$E76*$F76*$H76*$K76*$AR$10)</f>
        <v>0</v>
      </c>
      <c r="AS76" s="39">
        <v>0</v>
      </c>
      <c r="AT76" s="36">
        <f>SUM(AS76*$E76*$F76*$H76*$K76*$AT$10)</f>
        <v>0</v>
      </c>
      <c r="AU76" s="39"/>
      <c r="AV76" s="36">
        <f>SUM(AU76*$E76*$F76*$H76*$K76*$AV$10)</f>
        <v>0</v>
      </c>
      <c r="AW76" s="39"/>
      <c r="AX76" s="36">
        <f>SUM(AW76*$E76*$F76*$H76*$K76*$AX$10)</f>
        <v>0</v>
      </c>
      <c r="AY76" s="39"/>
      <c r="AZ76" s="36">
        <f>SUM(AY76*$E76*$F76*$H76*$K76*$AZ$10)</f>
        <v>0</v>
      </c>
      <c r="BA76" s="39"/>
      <c r="BB76" s="36">
        <f>SUM(BA76*$E76*$F76*$H76*$K76*$BB$10)</f>
        <v>0</v>
      </c>
      <c r="BC76" s="39"/>
      <c r="BD76" s="36">
        <f>SUM(BC76*$E76*$F76*$H76*$K76*$BD$10)</f>
        <v>0</v>
      </c>
      <c r="BE76" s="39">
        <v>0</v>
      </c>
      <c r="BF76" s="36">
        <f>SUM(BE76*$E76*$F76*$H76*$K76*$BF$10)</f>
        <v>0</v>
      </c>
      <c r="BG76" s="39">
        <v>0</v>
      </c>
      <c r="BH76" s="36">
        <f>SUM(BG76*$E76*$F76*$H76*$K76*$BH$10)</f>
        <v>0</v>
      </c>
      <c r="BI76" s="39">
        <v>0</v>
      </c>
      <c r="BJ76" s="36">
        <f>SUM(BI76*$E76*$F76*$H76*$K76*$BJ$10)</f>
        <v>0</v>
      </c>
      <c r="BK76" s="39"/>
      <c r="BL76" s="36">
        <f>SUM(BK76*$E76*$F76*$H76*$K76*$BL$10)</f>
        <v>0</v>
      </c>
      <c r="BM76" s="39">
        <v>0</v>
      </c>
      <c r="BN76" s="36">
        <f>BM76*$E76*$F76*$H76*$L76*$BN$10</f>
        <v>0</v>
      </c>
      <c r="BO76" s="80">
        <v>80</v>
      </c>
      <c r="BP76" s="100">
        <f>BO76*$E76*$F76*$H76*$L76*$BP$10</f>
        <v>2992496.6399999997</v>
      </c>
      <c r="BQ76" s="77"/>
      <c r="BR76" s="37">
        <f>BQ76*$E76*$F76*$H76*$L76*$BR$10</f>
        <v>0</v>
      </c>
      <c r="BS76" s="39">
        <v>0</v>
      </c>
      <c r="BT76" s="36">
        <f>BS76*$E76*$F76*$H76*$L76*$BT$10</f>
        <v>0</v>
      </c>
      <c r="BU76" s="39">
        <v>0</v>
      </c>
      <c r="BV76" s="36">
        <f>BU76*$E76*$F76*$H76*$L76*$BV$10</f>
        <v>0</v>
      </c>
      <c r="BW76" s="44">
        <v>2</v>
      </c>
      <c r="BX76" s="36">
        <f>BW76*$E76*$F76*$H76*$L76*$BX$10</f>
        <v>74812.415999999997</v>
      </c>
      <c r="BY76" s="39">
        <v>0</v>
      </c>
      <c r="BZ76" s="36">
        <f>BY76*$E76*$F76*$H76*$L76*$BZ$10</f>
        <v>0</v>
      </c>
      <c r="CA76" s="44"/>
      <c r="CB76" s="41">
        <f>CA76*$E76*$F76*$H76*$L76*$CB$10</f>
        <v>0</v>
      </c>
      <c r="CC76" s="39"/>
      <c r="CD76" s="36">
        <f>CC76*$E76*$F76*$H76*$L76*$CD$10</f>
        <v>0</v>
      </c>
      <c r="CE76" s="39"/>
      <c r="CF76" s="36">
        <f>CE76*$E76*$F76*$H76*$L76*$CF$10</f>
        <v>0</v>
      </c>
      <c r="CG76" s="37">
        <v>2</v>
      </c>
      <c r="CH76" s="36">
        <f>CG76*$E76*$F76*$H76*$L76*$CH$10</f>
        <v>74812.415999999997</v>
      </c>
      <c r="CI76" s="39">
        <v>0</v>
      </c>
      <c r="CJ76" s="36">
        <f>CI76*$E76*$F76*$H76*$L76*$CJ$10</f>
        <v>0</v>
      </c>
      <c r="CK76" s="39"/>
      <c r="CL76" s="36">
        <f>CK76*$E76*$F76*$H76*$L76*$CL$10</f>
        <v>0</v>
      </c>
      <c r="CM76" s="39"/>
      <c r="CN76" s="36">
        <f>CM76*$E76*$F76*$H76*$L76*$CN$10</f>
        <v>0</v>
      </c>
      <c r="CO76" s="39"/>
      <c r="CP76" s="36">
        <f>CO76*$E76*$F76*$H76*$L76*$CP$10</f>
        <v>0</v>
      </c>
      <c r="CQ76" s="39">
        <v>0</v>
      </c>
      <c r="CR76" s="36">
        <f>CQ76*$E76*$F76*$H76*$M76*$CR$10</f>
        <v>0</v>
      </c>
      <c r="CS76" s="37">
        <v>2</v>
      </c>
      <c r="CT76" s="36">
        <f>CS76*$E76*$F76*$H76*$N76*$CT$10</f>
        <v>114445.18400000001</v>
      </c>
      <c r="CU76" s="37"/>
      <c r="CV76" s="36">
        <f>CU76*E76*F76*H76</f>
        <v>0</v>
      </c>
      <c r="CW76" s="37"/>
      <c r="CX76" s="36"/>
      <c r="CY76" s="36"/>
      <c r="CZ76" s="36">
        <f>SUM(CY76*$E76*$F76*$H76*$K76*$R$10)</f>
        <v>0</v>
      </c>
      <c r="DA76" s="36"/>
      <c r="DB76" s="36"/>
      <c r="DC76" s="36"/>
      <c r="DD76" s="36"/>
      <c r="DE76" s="43">
        <f t="shared" ref="DE76:DF79" si="102">SUM(Q76+O76+AA76+S76+U76+AC76+Y76+W76+AE76+AI76+AG76+AK76+AM76+AQ76+BM76+BS76+AO76+BA76+BC76+CE76+CG76+CC76+CI76+CK76+BW76+BY76+AS76+AU76+AW76+AY76+BO76+BQ76+BU76+BE76+BG76+BI76+BK76+CA76+CM76+CO76+CQ76+CS76+CU76+CW76+DA76+DC76)</f>
        <v>136</v>
      </c>
      <c r="DF76" s="43">
        <f t="shared" si="102"/>
        <v>4815158.6559999995</v>
      </c>
    </row>
    <row r="77" spans="1:110" ht="30" x14ac:dyDescent="0.25">
      <c r="A77" s="14"/>
      <c r="B77" s="68">
        <v>49</v>
      </c>
      <c r="C77" s="45" t="s">
        <v>243</v>
      </c>
      <c r="D77" s="97" t="s">
        <v>244</v>
      </c>
      <c r="E77" s="29">
        <v>13916</v>
      </c>
      <c r="F77" s="30">
        <v>3.25</v>
      </c>
      <c r="G77" s="31"/>
      <c r="H77" s="32">
        <v>1</v>
      </c>
      <c r="I77" s="33"/>
      <c r="J77" s="33"/>
      <c r="K77" s="34">
        <v>1.4</v>
      </c>
      <c r="L77" s="34">
        <v>1.68</v>
      </c>
      <c r="M77" s="34">
        <v>2.23</v>
      </c>
      <c r="N77" s="35">
        <v>2.57</v>
      </c>
      <c r="O77" s="46">
        <v>10</v>
      </c>
      <c r="P77" s="36">
        <f>SUM(O77*$E77*$F77*$H77*$K77*$P$10)</f>
        <v>633178</v>
      </c>
      <c r="Q77" s="39"/>
      <c r="R77" s="36">
        <f>SUM(Q77*$E77*$F77*$H77*$K77*$R$10)</f>
        <v>0</v>
      </c>
      <c r="S77" s="39"/>
      <c r="T77" s="37">
        <f>SUM(S77*$E77*$F77*$H77*$K77*$T$10)</f>
        <v>0</v>
      </c>
      <c r="U77" s="39"/>
      <c r="V77" s="36">
        <f>SUM(U77*$E77*$F77*$H77*$K77*$V$10)</f>
        <v>0</v>
      </c>
      <c r="W77" s="39"/>
      <c r="X77" s="36">
        <f>SUM(W77*$E77*$F77*$H77*$K77*$X$10)</f>
        <v>0</v>
      </c>
      <c r="Y77" s="39"/>
      <c r="Z77" s="37">
        <f>SUM(Y77*$E77*$F77*$H77*$K77*$Z$10)</f>
        <v>0</v>
      </c>
      <c r="AA77" s="64"/>
      <c r="AB77" s="36"/>
      <c r="AC77" s="37"/>
      <c r="AD77" s="36">
        <f>AC77*E77*F77*H77*K77</f>
        <v>0</v>
      </c>
      <c r="AE77" s="39"/>
      <c r="AF77" s="36"/>
      <c r="AG77" s="39">
        <v>0</v>
      </c>
      <c r="AH77" s="36">
        <f>AG77*E77*F77*H77*K77</f>
        <v>0</v>
      </c>
      <c r="AI77" s="39">
        <v>0</v>
      </c>
      <c r="AJ77" s="36">
        <v>0</v>
      </c>
      <c r="AK77" s="39"/>
      <c r="AL77" s="36">
        <f>AK77*$E77*$F77*$H77*$L77*$AL$10</f>
        <v>0</v>
      </c>
      <c r="AM77" s="64"/>
      <c r="AN77" s="36">
        <f>SUM(AM77*$E77*$F77*$H77*$K77*$AN$10)</f>
        <v>0</v>
      </c>
      <c r="AO77" s="39"/>
      <c r="AP77" s="37">
        <f>SUM(AO77*$E77*$F77*$H77*$K77*$AP$10)</f>
        <v>0</v>
      </c>
      <c r="AQ77" s="39"/>
      <c r="AR77" s="36">
        <f>SUM(AQ77*$E77*$F77*$H77*$K77*$AR$10)</f>
        <v>0</v>
      </c>
      <c r="AS77" s="39"/>
      <c r="AT77" s="36">
        <f>SUM(AS77*$E77*$F77*$H77*$K77*$AT$10)</f>
        <v>0</v>
      </c>
      <c r="AU77" s="39"/>
      <c r="AV77" s="36">
        <f>SUM(AU77*$E77*$F77*$H77*$K77*$AV$10)</f>
        <v>0</v>
      </c>
      <c r="AW77" s="39"/>
      <c r="AX77" s="36">
        <f>SUM(AW77*$E77*$F77*$H77*$K77*$AX$10)</f>
        <v>0</v>
      </c>
      <c r="AY77" s="39"/>
      <c r="AZ77" s="36">
        <f>SUM(AY77*$E77*$F77*$H77*$K77*$AZ$10)</f>
        <v>0</v>
      </c>
      <c r="BA77" s="39"/>
      <c r="BB77" s="36">
        <f>SUM(BA77*$E77*$F77*$H77*$K77*$BB$10)</f>
        <v>0</v>
      </c>
      <c r="BC77" s="39"/>
      <c r="BD77" s="36">
        <f>SUM(BC77*$E77*$F77*$H77*$K77*$BD$10)</f>
        <v>0</v>
      </c>
      <c r="BE77" s="39"/>
      <c r="BF77" s="36">
        <f>SUM(BE77*$E77*$F77*$H77*$K77*$BF$10)</f>
        <v>0</v>
      </c>
      <c r="BG77" s="39"/>
      <c r="BH77" s="36">
        <f>SUM(BG77*$E77*$F77*$H77*$K77*$BH$10)</f>
        <v>0</v>
      </c>
      <c r="BI77" s="39"/>
      <c r="BJ77" s="36">
        <f>SUM(BI77*$E77*$F77*$H77*$K77*$BJ$10)</f>
        <v>0</v>
      </c>
      <c r="BK77" s="39"/>
      <c r="BL77" s="36">
        <f>SUM(BK77*$E77*$F77*$H77*$K77*$BL$10)</f>
        <v>0</v>
      </c>
      <c r="BM77" s="39"/>
      <c r="BN77" s="36">
        <f>BM77*$E77*$F77*$H77*$L77*$BN$10</f>
        <v>0</v>
      </c>
      <c r="BO77" s="81"/>
      <c r="BP77" s="100">
        <f>BO77*$E77*$F77*$H77*$L77*$BP$10</f>
        <v>0</v>
      </c>
      <c r="BQ77" s="77"/>
      <c r="BR77" s="37">
        <f>BQ77*$E77*$F77*$H77*$L77*$BR$10</f>
        <v>0</v>
      </c>
      <c r="BS77" s="39"/>
      <c r="BT77" s="36">
        <f>BS77*$E77*$F77*$H77*$L77*$BT$10</f>
        <v>0</v>
      </c>
      <c r="BU77" s="39"/>
      <c r="BV77" s="36">
        <f>BU77*$E77*$F77*$H77*$L77*$BV$10</f>
        <v>0</v>
      </c>
      <c r="BW77" s="44"/>
      <c r="BX77" s="36">
        <f>BW77*$E77*$F77*$H77*$L77*$BX$10</f>
        <v>0</v>
      </c>
      <c r="BY77" s="39"/>
      <c r="BZ77" s="36">
        <f>BY77*$E77*$F77*$H77*$L77*$BZ$10</f>
        <v>0</v>
      </c>
      <c r="CA77" s="44"/>
      <c r="CB77" s="41">
        <f>CA77*$E77*$F77*$H77*$L77*$CB$10</f>
        <v>0</v>
      </c>
      <c r="CC77" s="39"/>
      <c r="CD77" s="36">
        <f>CC77*$E77*$F77*$H77*$L77*$CD$10</f>
        <v>0</v>
      </c>
      <c r="CE77" s="39"/>
      <c r="CF77" s="36">
        <f>CE77*$E77*$F77*$H77*$L77*$CF$10</f>
        <v>0</v>
      </c>
      <c r="CG77" s="37"/>
      <c r="CH77" s="36">
        <f>CG77*$E77*$F77*$H77*$L77*$CH$10</f>
        <v>0</v>
      </c>
      <c r="CI77" s="39"/>
      <c r="CJ77" s="36">
        <f>CI77*$E77*$F77*$H77*$L77*$CJ$10</f>
        <v>0</v>
      </c>
      <c r="CK77" s="39"/>
      <c r="CL77" s="36">
        <f>CK77*$E77*$F77*$H77*$L77*$CL$10</f>
        <v>0</v>
      </c>
      <c r="CM77" s="39"/>
      <c r="CN77" s="36">
        <f>CM77*$E77*$F77*$H77*$L77*$CN$10</f>
        <v>0</v>
      </c>
      <c r="CO77" s="39"/>
      <c r="CP77" s="36">
        <f>CO77*$E77*$F77*$H77*$L77*$CP$10</f>
        <v>0</v>
      </c>
      <c r="CQ77" s="39"/>
      <c r="CR77" s="36">
        <f>CQ77*$E77*$F77*$H77*$M77*$CR$10</f>
        <v>0</v>
      </c>
      <c r="CS77" s="37"/>
      <c r="CT77" s="36">
        <f>CS77*$E77*$F77*$H77*$N77*$CT$10</f>
        <v>0</v>
      </c>
      <c r="CU77" s="37"/>
      <c r="CV77" s="36">
        <f>CU77*E77*F77*H77</f>
        <v>0</v>
      </c>
      <c r="CW77" s="37"/>
      <c r="CX77" s="36"/>
      <c r="CY77" s="36"/>
      <c r="CZ77" s="36">
        <f>SUM(CY77*$E77*$F77*$H77*$K77*$R$10)</f>
        <v>0</v>
      </c>
      <c r="DA77" s="36"/>
      <c r="DB77" s="36"/>
      <c r="DC77" s="36"/>
      <c r="DD77" s="36"/>
      <c r="DE77" s="43">
        <f t="shared" si="102"/>
        <v>10</v>
      </c>
      <c r="DF77" s="43">
        <f t="shared" si="102"/>
        <v>633178</v>
      </c>
    </row>
    <row r="78" spans="1:110" ht="30" x14ac:dyDescent="0.25">
      <c r="A78" s="14"/>
      <c r="B78" s="68">
        <v>50</v>
      </c>
      <c r="C78" s="45" t="s">
        <v>245</v>
      </c>
      <c r="D78" s="96" t="s">
        <v>246</v>
      </c>
      <c r="E78" s="29">
        <v>13916</v>
      </c>
      <c r="F78" s="30">
        <v>3.18</v>
      </c>
      <c r="G78" s="31"/>
      <c r="H78" s="32">
        <v>1</v>
      </c>
      <c r="I78" s="33"/>
      <c r="J78" s="33"/>
      <c r="K78" s="34">
        <v>1.4</v>
      </c>
      <c r="L78" s="34">
        <v>1.68</v>
      </c>
      <c r="M78" s="34">
        <v>2.23</v>
      </c>
      <c r="N78" s="35">
        <v>2.57</v>
      </c>
      <c r="O78" s="46">
        <v>10</v>
      </c>
      <c r="P78" s="36">
        <f>SUM(O78*$E78*$F78*$H78*$K78*$P$10)</f>
        <v>619540.32000000007</v>
      </c>
      <c r="Q78" s="46"/>
      <c r="R78" s="36">
        <f>SUM(Q78*$E78*$F78*$H78*$K78*$R$10)</f>
        <v>0</v>
      </c>
      <c r="S78" s="46"/>
      <c r="T78" s="37">
        <f>SUM(S78*$E78*$F78*$H78*$K78*$T$10)</f>
        <v>0</v>
      </c>
      <c r="U78" s="46"/>
      <c r="V78" s="36">
        <f>SUM(U78*$E78*$F78*$H78*$K78*$V$10)</f>
        <v>0</v>
      </c>
      <c r="W78" s="46"/>
      <c r="X78" s="36">
        <f>SUM(W78*$E78*$F78*$H78*$K78*$X$10)</f>
        <v>0</v>
      </c>
      <c r="Y78" s="39"/>
      <c r="Z78" s="37">
        <f>SUM(Y78*$E78*$F78*$H78*$K78*$Z$10)</f>
        <v>0</v>
      </c>
      <c r="AA78" s="64"/>
      <c r="AB78" s="36"/>
      <c r="AC78" s="66"/>
      <c r="AD78" s="36">
        <f>AC78*E78*F78*H78*K78</f>
        <v>0</v>
      </c>
      <c r="AE78" s="46"/>
      <c r="AF78" s="36"/>
      <c r="AG78" s="46">
        <v>0</v>
      </c>
      <c r="AH78" s="36">
        <f>AG78*E78*F78*H78*K78</f>
        <v>0</v>
      </c>
      <c r="AI78" s="46">
        <v>0</v>
      </c>
      <c r="AJ78" s="36">
        <v>0</v>
      </c>
      <c r="AK78" s="46"/>
      <c r="AL78" s="36">
        <f>AK78*$E78*$F78*$H78*$L78*$AL$10</f>
        <v>0</v>
      </c>
      <c r="AM78" s="64"/>
      <c r="AN78" s="36">
        <f>SUM(AM78*$E78*$F78*$H78*$K78*$AN$10)</f>
        <v>0</v>
      </c>
      <c r="AO78" s="46"/>
      <c r="AP78" s="37">
        <f>SUM(AO78*$E78*$F78*$H78*$K78*$AP$10)</f>
        <v>0</v>
      </c>
      <c r="AQ78" s="46"/>
      <c r="AR78" s="36">
        <f>SUM(AQ78*$E78*$F78*$H78*$K78*$AR$10)</f>
        <v>0</v>
      </c>
      <c r="AS78" s="46"/>
      <c r="AT78" s="36">
        <f>SUM(AS78*$E78*$F78*$H78*$K78*$AT$10)</f>
        <v>0</v>
      </c>
      <c r="AU78" s="46"/>
      <c r="AV78" s="36">
        <f>SUM(AU78*$E78*$F78*$H78*$K78*$AV$10)</f>
        <v>0</v>
      </c>
      <c r="AW78" s="46"/>
      <c r="AX78" s="36">
        <f>SUM(AW78*$E78*$F78*$H78*$K78*$AX$10)</f>
        <v>0</v>
      </c>
      <c r="AY78" s="46"/>
      <c r="AZ78" s="36">
        <f>SUM(AY78*$E78*$F78*$H78*$K78*$AZ$10)</f>
        <v>0</v>
      </c>
      <c r="BA78" s="46"/>
      <c r="BB78" s="36">
        <f>SUM(BA78*$E78*$F78*$H78*$K78*$BB$10)</f>
        <v>0</v>
      </c>
      <c r="BC78" s="46"/>
      <c r="BD78" s="36">
        <f>SUM(BC78*$E78*$F78*$H78*$K78*$BD$10)</f>
        <v>0</v>
      </c>
      <c r="BE78" s="46"/>
      <c r="BF78" s="36">
        <f>SUM(BE78*$E78*$F78*$H78*$K78*$BF$10)</f>
        <v>0</v>
      </c>
      <c r="BG78" s="46"/>
      <c r="BH78" s="36">
        <f>SUM(BG78*$E78*$F78*$H78*$K78*$BH$10)</f>
        <v>0</v>
      </c>
      <c r="BI78" s="46"/>
      <c r="BJ78" s="36">
        <f>SUM(BI78*$E78*$F78*$H78*$K78*$BJ$10)</f>
        <v>0</v>
      </c>
      <c r="BK78" s="46"/>
      <c r="BL78" s="36">
        <f>SUM(BK78*$E78*$F78*$H78*$K78*$BL$10)</f>
        <v>0</v>
      </c>
      <c r="BM78" s="46"/>
      <c r="BN78" s="36">
        <f>BM78*$E78*$F78*$H78*$L78*$BN$10</f>
        <v>0</v>
      </c>
      <c r="BO78" s="90"/>
      <c r="BP78" s="100">
        <f>BO78*$E78*$F78*$H78*$L78*$BP$10</f>
        <v>0</v>
      </c>
      <c r="BQ78" s="94"/>
      <c r="BR78" s="37">
        <f>BQ78*$E78*$F78*$H78*$L78*$BR$10</f>
        <v>0</v>
      </c>
      <c r="BS78" s="46"/>
      <c r="BT78" s="36">
        <f>BS78*$E78*$F78*$H78*$L78*$BT$10</f>
        <v>0</v>
      </c>
      <c r="BU78" s="46"/>
      <c r="BV78" s="36">
        <f>BU78*$E78*$F78*$H78*$L78*$BV$10</f>
        <v>0</v>
      </c>
      <c r="BW78" s="47"/>
      <c r="BX78" s="36">
        <f>BW78*$E78*$F78*$H78*$L78*$BX$10</f>
        <v>0</v>
      </c>
      <c r="BY78" s="46"/>
      <c r="BZ78" s="36">
        <f>BY78*$E78*$F78*$H78*$L78*$BZ$10</f>
        <v>0</v>
      </c>
      <c r="CA78" s="47"/>
      <c r="CB78" s="41">
        <f>CA78*$E78*$F78*$H78*$L78*$CB$10</f>
        <v>0</v>
      </c>
      <c r="CC78" s="46"/>
      <c r="CD78" s="36">
        <f>CC78*$E78*$F78*$H78*$L78*$CD$10</f>
        <v>0</v>
      </c>
      <c r="CE78" s="46"/>
      <c r="CF78" s="36">
        <f>CE78*$E78*$F78*$H78*$L78*$CF$10</f>
        <v>0</v>
      </c>
      <c r="CG78" s="66"/>
      <c r="CH78" s="36">
        <f>CG78*$E78*$F78*$H78*$L78*$CH$10</f>
        <v>0</v>
      </c>
      <c r="CI78" s="46"/>
      <c r="CJ78" s="36">
        <f>CI78*$E78*$F78*$H78*$L78*$CJ$10</f>
        <v>0</v>
      </c>
      <c r="CK78" s="46"/>
      <c r="CL78" s="36">
        <f>CK78*$E78*$F78*$H78*$L78*$CL$10</f>
        <v>0</v>
      </c>
      <c r="CM78" s="46"/>
      <c r="CN78" s="36">
        <f>CM78*$E78*$F78*$H78*$L78*$CN$10</f>
        <v>0</v>
      </c>
      <c r="CO78" s="46"/>
      <c r="CP78" s="36">
        <f>CO78*$E78*$F78*$H78*$L78*$CP$10</f>
        <v>0</v>
      </c>
      <c r="CQ78" s="46"/>
      <c r="CR78" s="36">
        <f>CQ78*$E78*$F78*$H78*$M78*$CR$10</f>
        <v>0</v>
      </c>
      <c r="CS78" s="66"/>
      <c r="CT78" s="36">
        <f>CS78*$E78*$F78*$H78*$N78*$CT$10</f>
        <v>0</v>
      </c>
      <c r="CU78" s="37"/>
      <c r="CV78" s="36">
        <f>CU78*E78*F78*H78</f>
        <v>0</v>
      </c>
      <c r="CW78" s="37"/>
      <c r="CX78" s="36"/>
      <c r="CY78" s="36"/>
      <c r="CZ78" s="36">
        <f>SUM(CY78*$E78*$F78*$H78*$K78*$R$10)</f>
        <v>0</v>
      </c>
      <c r="DA78" s="36"/>
      <c r="DB78" s="36"/>
      <c r="DC78" s="36"/>
      <c r="DD78" s="36"/>
      <c r="DE78" s="43">
        <f t="shared" si="102"/>
        <v>10</v>
      </c>
      <c r="DF78" s="43">
        <f t="shared" si="102"/>
        <v>619540.32000000007</v>
      </c>
    </row>
    <row r="79" spans="1:110" x14ac:dyDescent="0.25">
      <c r="A79" s="14"/>
      <c r="B79" s="68">
        <v>51</v>
      </c>
      <c r="C79" s="45" t="s">
        <v>247</v>
      </c>
      <c r="D79" s="96" t="s">
        <v>248</v>
      </c>
      <c r="E79" s="29">
        <v>13916</v>
      </c>
      <c r="F79" s="30">
        <v>0.8</v>
      </c>
      <c r="G79" s="31"/>
      <c r="H79" s="32">
        <v>1</v>
      </c>
      <c r="I79" s="33"/>
      <c r="J79" s="33"/>
      <c r="K79" s="34">
        <v>1.4</v>
      </c>
      <c r="L79" s="34">
        <v>1.68</v>
      </c>
      <c r="M79" s="34">
        <v>2.23</v>
      </c>
      <c r="N79" s="35">
        <v>2.57</v>
      </c>
      <c r="O79" s="66">
        <v>7</v>
      </c>
      <c r="P79" s="36">
        <f>SUM(O79*$E79*$F79*$H79*$K79*$P$10)</f>
        <v>109101.44</v>
      </c>
      <c r="Q79" s="46"/>
      <c r="R79" s="36">
        <f>SUM(Q79*$E79*$F79*$H79*$K79*$R$10)</f>
        <v>0</v>
      </c>
      <c r="S79" s="46"/>
      <c r="T79" s="37">
        <f>SUM(S79*$E79*$F79*$H79*$K79*$T$10)</f>
        <v>0</v>
      </c>
      <c r="U79" s="46"/>
      <c r="V79" s="36">
        <f>SUM(U79*$E79*$F79*$H79*$K79*$V$10)</f>
        <v>0</v>
      </c>
      <c r="W79" s="46"/>
      <c r="X79" s="36">
        <f>SUM(W79*$E79*$F79*$H79*$K79*$X$10)</f>
        <v>0</v>
      </c>
      <c r="Y79" s="39"/>
      <c r="Z79" s="37">
        <f>SUM(Y79*$E79*$F79*$H79*$K79*$Z$10)</f>
        <v>0</v>
      </c>
      <c r="AA79" s="64">
        <v>0</v>
      </c>
      <c r="AB79" s="36">
        <v>0</v>
      </c>
      <c r="AC79" s="66">
        <v>12</v>
      </c>
      <c r="AD79" s="36">
        <f>AC79*E79*F79*H79*K79</f>
        <v>187031.04000000001</v>
      </c>
      <c r="AE79" s="46">
        <v>0</v>
      </c>
      <c r="AF79" s="36">
        <v>0</v>
      </c>
      <c r="AG79" s="47">
        <v>15</v>
      </c>
      <c r="AH79" s="36">
        <f>AG79*E79*F79*H79*K79</f>
        <v>233788.79999999999</v>
      </c>
      <c r="AI79" s="46">
        <v>0</v>
      </c>
      <c r="AJ79" s="36">
        <v>0</v>
      </c>
      <c r="AK79" s="82">
        <v>10</v>
      </c>
      <c r="AL79" s="36">
        <f>AK79*$E79*$F79*$H79*$L79*$AL$10</f>
        <v>187031.03999999998</v>
      </c>
      <c r="AM79" s="64"/>
      <c r="AN79" s="36">
        <f>SUM(AM79*$E79*$F79*$H79*$K79*$AN$10)</f>
        <v>0</v>
      </c>
      <c r="AO79" s="46"/>
      <c r="AP79" s="37">
        <f>SUM(AO79*$E79*$F79*$H79*$K79*$AP$10)</f>
        <v>0</v>
      </c>
      <c r="AQ79" s="46"/>
      <c r="AR79" s="36">
        <f>SUM(AQ79*$E79*$F79*$H79*$K79*$AR$10)</f>
        <v>0</v>
      </c>
      <c r="AS79" s="46"/>
      <c r="AT79" s="36">
        <f>SUM(AS79*$E79*$F79*$H79*$K79*$AT$10)</f>
        <v>0</v>
      </c>
      <c r="AU79" s="46"/>
      <c r="AV79" s="36">
        <f>SUM(AU79*$E79*$F79*$H79*$K79*$AV$10)</f>
        <v>0</v>
      </c>
      <c r="AW79" s="46"/>
      <c r="AX79" s="36">
        <f>SUM(AW79*$E79*$F79*$H79*$K79*$AX$10)</f>
        <v>0</v>
      </c>
      <c r="AY79" s="46"/>
      <c r="AZ79" s="36">
        <f>SUM(AY79*$E79*$F79*$H79*$K79*$AZ$10)</f>
        <v>0</v>
      </c>
      <c r="BA79" s="46"/>
      <c r="BB79" s="36">
        <f>SUM(BA79*$E79*$F79*$H79*$K79*$BB$10)</f>
        <v>0</v>
      </c>
      <c r="BC79" s="66">
        <v>8</v>
      </c>
      <c r="BD79" s="36">
        <f>SUM(BC79*$E79*$F79*$H79*$K79*$BD$10)</f>
        <v>124687.36</v>
      </c>
      <c r="BE79" s="46"/>
      <c r="BF79" s="36">
        <f>SUM(BE79*$E79*$F79*$H79*$K79*$BF$10)</f>
        <v>0</v>
      </c>
      <c r="BG79" s="46"/>
      <c r="BH79" s="36">
        <f>SUM(BG79*$E79*$F79*$H79*$K79*$BH$10)</f>
        <v>0</v>
      </c>
      <c r="BI79" s="46"/>
      <c r="BJ79" s="36">
        <f>SUM(BI79*$E79*$F79*$H79*$K79*$BJ$10)</f>
        <v>0</v>
      </c>
      <c r="BK79" s="66">
        <v>21</v>
      </c>
      <c r="BL79" s="36">
        <f>SUM(BK79*$E79*$F79*$H79*$K79*$BL$10)</f>
        <v>327304.32000000001</v>
      </c>
      <c r="BM79" s="46"/>
      <c r="BN79" s="36">
        <f>BM79*$E79*$F79*$H79*$L79*$BN$10</f>
        <v>0</v>
      </c>
      <c r="BO79" s="84">
        <v>90</v>
      </c>
      <c r="BP79" s="100">
        <f>BO79*$E79*$F79*$H79*$L79*$BP$10</f>
        <v>1683279.3599999999</v>
      </c>
      <c r="BQ79" s="94"/>
      <c r="BR79" s="37">
        <f>BQ79*$E79*$F79*$H79*$L79*$BR$10</f>
        <v>0</v>
      </c>
      <c r="BS79" s="46"/>
      <c r="BT79" s="36">
        <f>BS79*$E79*$F79*$H79*$L79*$BT$10</f>
        <v>0</v>
      </c>
      <c r="BU79" s="82">
        <v>1</v>
      </c>
      <c r="BV79" s="36">
        <f>BU79*$E79*$F79*$H79*$L79*$BV$10</f>
        <v>18703.103999999999</v>
      </c>
      <c r="BW79" s="65">
        <v>18</v>
      </c>
      <c r="BX79" s="36">
        <f>BW79*$E79*$F79*$H79*$L79*$BX$10</f>
        <v>336655.87200000003</v>
      </c>
      <c r="BY79" s="66"/>
      <c r="BZ79" s="36">
        <f>BY79*$E79*$F79*$H79*$L79*$BZ$10</f>
        <v>0</v>
      </c>
      <c r="CA79" s="65"/>
      <c r="CB79" s="41">
        <f>CA79*$E79*$F79*$H79*$L79*$CB$10</f>
        <v>0</v>
      </c>
      <c r="CC79" s="82">
        <v>20</v>
      </c>
      <c r="CD79" s="36">
        <f>CC79*$E79*$F79*$H79*$L79*$CD$10</f>
        <v>374062.07999999996</v>
      </c>
      <c r="CE79" s="46"/>
      <c r="CF79" s="36">
        <f>CE79*$E79*$F79*$H79*$L79*$CF$10</f>
        <v>0</v>
      </c>
      <c r="CG79" s="66">
        <v>10</v>
      </c>
      <c r="CH79" s="36">
        <f>CG79*$E79*$F79*$H79*$L79*$CH$10</f>
        <v>187031.03999999998</v>
      </c>
      <c r="CI79" s="66">
        <v>3</v>
      </c>
      <c r="CJ79" s="36">
        <f>CI79*$E79*$F79*$H79*$L79*$CJ$10</f>
        <v>56109.311999999998</v>
      </c>
      <c r="CK79" s="46"/>
      <c r="CL79" s="36">
        <f>CK79*$E79*$F79*$H79*$L79*$CL$10</f>
        <v>0</v>
      </c>
      <c r="CM79" s="66">
        <v>8</v>
      </c>
      <c r="CN79" s="36">
        <f>CM79*$E79*$F79*$H79*$L79*$CN$10</f>
        <v>149624.83199999999</v>
      </c>
      <c r="CO79" s="66">
        <v>3</v>
      </c>
      <c r="CP79" s="36">
        <f>CO79*$E79*$F79*$H79*$L79*$CP$10</f>
        <v>56109.311999999998</v>
      </c>
      <c r="CQ79" s="82">
        <v>10</v>
      </c>
      <c r="CR79" s="36">
        <f>CQ79*$E79*$F79*$H79*$M79*$CR$10</f>
        <v>248261.44</v>
      </c>
      <c r="CS79" s="66">
        <v>12</v>
      </c>
      <c r="CT79" s="36">
        <f>CS79*$E79*$F79*$H79*$N79*$CT$10</f>
        <v>343335.55199999997</v>
      </c>
      <c r="CU79" s="37"/>
      <c r="CV79" s="36">
        <f>CU79*E79*F79*H79</f>
        <v>0</v>
      </c>
      <c r="CW79" s="37"/>
      <c r="CX79" s="36"/>
      <c r="CY79" s="36"/>
      <c r="CZ79" s="36">
        <f>SUM(CY79*$E79*$F79*$H79*$K79*$R$10)</f>
        <v>0</v>
      </c>
      <c r="DA79" s="36"/>
      <c r="DB79" s="36"/>
      <c r="DC79" s="36"/>
      <c r="DD79" s="36"/>
      <c r="DE79" s="43">
        <f t="shared" si="102"/>
        <v>248</v>
      </c>
      <c r="DF79" s="43">
        <f t="shared" si="102"/>
        <v>4622115.9039999992</v>
      </c>
    </row>
    <row r="80" spans="1:110" ht="15" x14ac:dyDescent="0.25">
      <c r="A80" s="159">
        <v>19</v>
      </c>
      <c r="B80" s="159"/>
      <c r="C80" s="160" t="s">
        <v>249</v>
      </c>
      <c r="D80" s="185" t="s">
        <v>250</v>
      </c>
      <c r="E80" s="170">
        <v>13916</v>
      </c>
      <c r="F80" s="178"/>
      <c r="G80" s="172"/>
      <c r="H80" s="163"/>
      <c r="I80" s="139"/>
      <c r="J80" s="139"/>
      <c r="K80" s="173">
        <v>1.4</v>
      </c>
      <c r="L80" s="173">
        <v>1.68</v>
      </c>
      <c r="M80" s="173">
        <v>2.23</v>
      </c>
      <c r="N80" s="174">
        <v>2.57</v>
      </c>
      <c r="O80" s="179">
        <f>SUM(O81:O131)</f>
        <v>90</v>
      </c>
      <c r="P80" s="179">
        <f>SUM(P81:P131)</f>
        <v>17987359.7446592</v>
      </c>
      <c r="Q80" s="179">
        <f>SUM(Q81:Q131)</f>
        <v>0</v>
      </c>
      <c r="R80" s="179">
        <f>SUM(R81:R131)</f>
        <v>0</v>
      </c>
      <c r="S80" s="179">
        <f>SUM(S81:S131)</f>
        <v>0</v>
      </c>
      <c r="T80" s="179">
        <f>SUM(T81:T131)</f>
        <v>0</v>
      </c>
      <c r="U80" s="179">
        <f>SUM(U81:U131)</f>
        <v>1485</v>
      </c>
      <c r="V80" s="179">
        <f>SUM(V81:V131)</f>
        <v>281706553.50712001</v>
      </c>
      <c r="W80" s="179">
        <f>SUM(W81:W131)</f>
        <v>0</v>
      </c>
      <c r="X80" s="179">
        <f>SUM(X81:X131)</f>
        <v>0</v>
      </c>
      <c r="Y80" s="179">
        <f>SUM(Y81:Y131)</f>
        <v>0</v>
      </c>
      <c r="Z80" s="179">
        <f>SUM(Z81:Z131)</f>
        <v>0</v>
      </c>
      <c r="AA80" s="179">
        <f>SUM(AA81:AA131)</f>
        <v>0</v>
      </c>
      <c r="AB80" s="179">
        <f>SUM(AB81:AB131)</f>
        <v>0</v>
      </c>
      <c r="AC80" s="179">
        <f>SUM(AC81:AC131)</f>
        <v>0</v>
      </c>
      <c r="AD80" s="179">
        <f>SUM(AD81:AD131)</f>
        <v>0</v>
      </c>
      <c r="AE80" s="179">
        <f>SUM(AE81:AE131)</f>
        <v>2</v>
      </c>
      <c r="AF80" s="179">
        <f>SUM(AF81:AF131)</f>
        <v>91567.28</v>
      </c>
      <c r="AG80" s="179">
        <f>SUM(AG81:AG131)</f>
        <v>0</v>
      </c>
      <c r="AH80" s="179">
        <f>SUM(AH81:AH131)</f>
        <v>0</v>
      </c>
      <c r="AI80" s="179">
        <f>SUM(AI81:AI131)</f>
        <v>396</v>
      </c>
      <c r="AJ80" s="179">
        <f>SUM(AJ81:AJ131)</f>
        <v>102178070.92787394</v>
      </c>
      <c r="AK80" s="179">
        <f>SUM(AK81:AK131)</f>
        <v>0</v>
      </c>
      <c r="AL80" s="179">
        <f>SUM(AL81:AL131)</f>
        <v>0</v>
      </c>
      <c r="AM80" s="179">
        <f>SUM(AM81:AM131)</f>
        <v>0</v>
      </c>
      <c r="AN80" s="179">
        <f>SUM(AN81:AN131)</f>
        <v>0</v>
      </c>
      <c r="AO80" s="179">
        <f>SUM(AO81:AO131)</f>
        <v>0</v>
      </c>
      <c r="AP80" s="179">
        <f>SUM(AP81:AP131)</f>
        <v>0</v>
      </c>
      <c r="AQ80" s="179">
        <f>SUM(AQ81:AQ131)</f>
        <v>0</v>
      </c>
      <c r="AR80" s="179">
        <f>SUM(AR81:AR131)</f>
        <v>0</v>
      </c>
      <c r="AS80" s="179">
        <f>SUM(AS81:AS131)</f>
        <v>0</v>
      </c>
      <c r="AT80" s="179">
        <f>SUM(AT81:AT131)</f>
        <v>0</v>
      </c>
      <c r="AU80" s="179">
        <f>SUM(AU81:AU131)</f>
        <v>0</v>
      </c>
      <c r="AV80" s="179">
        <f>SUM(AV81:AV131)</f>
        <v>0</v>
      </c>
      <c r="AW80" s="179">
        <f>SUM(AW81:AW131)</f>
        <v>0</v>
      </c>
      <c r="AX80" s="179">
        <f>SUM(AX81:AX131)</f>
        <v>0</v>
      </c>
      <c r="AY80" s="179">
        <f>SUM(AY81:AY131)</f>
        <v>0</v>
      </c>
      <c r="AZ80" s="179">
        <f>SUM(AZ81:AZ131)</f>
        <v>0</v>
      </c>
      <c r="BA80" s="179">
        <f>SUM(BA81:BA131)</f>
        <v>0</v>
      </c>
      <c r="BB80" s="179">
        <f>SUM(BB81:BB131)</f>
        <v>0</v>
      </c>
      <c r="BC80" s="179">
        <f>SUM(BC81:BC131)</f>
        <v>0</v>
      </c>
      <c r="BD80" s="179">
        <f>SUM(BD81:BD131)</f>
        <v>0</v>
      </c>
      <c r="BE80" s="179">
        <f>SUM(BE81:BE131)</f>
        <v>0</v>
      </c>
      <c r="BF80" s="179">
        <f>SUM(BF81:BF131)</f>
        <v>0</v>
      </c>
      <c r="BG80" s="179">
        <f>SUM(BG81:BG131)</f>
        <v>0</v>
      </c>
      <c r="BH80" s="179">
        <f>SUM(BH81:BH131)</f>
        <v>0</v>
      </c>
      <c r="BI80" s="179">
        <f>SUM(BI81:BI131)</f>
        <v>0</v>
      </c>
      <c r="BJ80" s="179">
        <f>SUM(BJ81:BJ131)</f>
        <v>0</v>
      </c>
      <c r="BK80" s="179">
        <f>SUM(BK81:BK131)</f>
        <v>0</v>
      </c>
      <c r="BL80" s="179">
        <f>SUM(BL81:BL131)</f>
        <v>0</v>
      </c>
      <c r="BM80" s="179">
        <f>SUM(BM81:BM131)</f>
        <v>0</v>
      </c>
      <c r="BN80" s="179">
        <f>SUM(BN81:BN131)</f>
        <v>0</v>
      </c>
      <c r="BO80" s="179">
        <f>SUM(BO81:BO131)</f>
        <v>0</v>
      </c>
      <c r="BP80" s="179">
        <f>SUM(BP81:BP131)</f>
        <v>0</v>
      </c>
      <c r="BQ80" s="179">
        <f>SUM(BQ81:BQ131)</f>
        <v>0</v>
      </c>
      <c r="BR80" s="179">
        <f>SUM(BR81:BR131)</f>
        <v>0</v>
      </c>
      <c r="BS80" s="179">
        <f>SUM(BS81:BS131)</f>
        <v>0</v>
      </c>
      <c r="BT80" s="179">
        <f>SUM(BT81:BT131)</f>
        <v>0</v>
      </c>
      <c r="BU80" s="179">
        <f>SUM(BU81:BU131)</f>
        <v>0</v>
      </c>
      <c r="BV80" s="179">
        <f>SUM(BV81:BV131)</f>
        <v>0</v>
      </c>
      <c r="BW80" s="179">
        <f>SUM(BW81:BW131)</f>
        <v>0</v>
      </c>
      <c r="BX80" s="179">
        <f>SUM(BX81:BX131)</f>
        <v>0</v>
      </c>
      <c r="BY80" s="179">
        <f>SUM(BY81:BY131)</f>
        <v>0</v>
      </c>
      <c r="BZ80" s="179">
        <f>SUM(BZ81:BZ131)</f>
        <v>0</v>
      </c>
      <c r="CA80" s="179">
        <f>SUM(CA81:CA131)</f>
        <v>0</v>
      </c>
      <c r="CB80" s="179">
        <f>SUM(CB81:CB131)</f>
        <v>0</v>
      </c>
      <c r="CC80" s="179">
        <f>SUM(CC81:CC131)</f>
        <v>0</v>
      </c>
      <c r="CD80" s="179">
        <f>SUM(CD81:CD131)</f>
        <v>0</v>
      </c>
      <c r="CE80" s="179">
        <f>SUM(CE81:CE131)</f>
        <v>0</v>
      </c>
      <c r="CF80" s="179">
        <f>SUM(CF81:CF131)</f>
        <v>0</v>
      </c>
      <c r="CG80" s="179">
        <f>SUM(CG81:CG131)</f>
        <v>0</v>
      </c>
      <c r="CH80" s="179">
        <f>SUM(CH81:CH131)</f>
        <v>0</v>
      </c>
      <c r="CI80" s="179">
        <f>SUM(CI81:CI131)</f>
        <v>0</v>
      </c>
      <c r="CJ80" s="179">
        <f>SUM(CJ81:CJ131)</f>
        <v>0</v>
      </c>
      <c r="CK80" s="179">
        <f>SUM(CK81:CK131)</f>
        <v>0</v>
      </c>
      <c r="CL80" s="179">
        <f>SUM(CL81:CL131)</f>
        <v>0</v>
      </c>
      <c r="CM80" s="179">
        <f>SUM(CM81:CM131)</f>
        <v>0</v>
      </c>
      <c r="CN80" s="179">
        <f>SUM(CN81:CN131)</f>
        <v>0</v>
      </c>
      <c r="CO80" s="179">
        <f>SUM(CO81:CO131)</f>
        <v>0</v>
      </c>
      <c r="CP80" s="179">
        <f>SUM(CP81:CP131)</f>
        <v>0</v>
      </c>
      <c r="CQ80" s="179">
        <f>SUM(CQ81:CQ131)</f>
        <v>0</v>
      </c>
      <c r="CR80" s="179">
        <f>SUM(CR81:CR131)</f>
        <v>0</v>
      </c>
      <c r="CS80" s="179">
        <f>SUM(CS81:CS131)</f>
        <v>6</v>
      </c>
      <c r="CT80" s="179">
        <f>SUM(CT81:CT131)</f>
        <v>133976.36486808001</v>
      </c>
      <c r="CU80" s="179">
        <f>SUM(CU81:CU131)</f>
        <v>0</v>
      </c>
      <c r="CV80" s="179">
        <f>SUM(CV81:CV131)</f>
        <v>0</v>
      </c>
      <c r="CW80" s="179">
        <f>SUM(CW81:CW131)</f>
        <v>0</v>
      </c>
      <c r="CX80" s="179">
        <f>SUM(CX81:CX131)</f>
        <v>0</v>
      </c>
      <c r="CY80" s="179">
        <f>SUM(CY81:CY131)</f>
        <v>0</v>
      </c>
      <c r="CZ80" s="179">
        <f>SUM(CZ81:CZ131)</f>
        <v>0</v>
      </c>
      <c r="DA80" s="179">
        <f>SUM(DA81:DA131)</f>
        <v>0</v>
      </c>
      <c r="DB80" s="179">
        <f>SUM(DB81:DB131)</f>
        <v>0</v>
      </c>
      <c r="DC80" s="179">
        <f>SUM(DC81:DC131)</f>
        <v>0</v>
      </c>
      <c r="DD80" s="179">
        <f>SUM(DD81:DD131)</f>
        <v>0</v>
      </c>
      <c r="DE80" s="179">
        <f>SUM(DE81:DE131)</f>
        <v>1979</v>
      </c>
      <c r="DF80" s="179">
        <f>SUM(DF81:DF131)</f>
        <v>402097527.82452112</v>
      </c>
    </row>
    <row r="81" spans="1:110" ht="30" x14ac:dyDescent="0.25">
      <c r="A81" s="14"/>
      <c r="B81" s="14">
        <v>52</v>
      </c>
      <c r="C81" s="45" t="s">
        <v>251</v>
      </c>
      <c r="D81" s="62" t="s">
        <v>252</v>
      </c>
      <c r="E81" s="29">
        <v>13916</v>
      </c>
      <c r="F81" s="30">
        <v>2.35</v>
      </c>
      <c r="G81" s="31"/>
      <c r="H81" s="32">
        <v>1</v>
      </c>
      <c r="I81" s="33"/>
      <c r="J81" s="33"/>
      <c r="K81" s="74">
        <v>1.4</v>
      </c>
      <c r="L81" s="74">
        <v>1.68</v>
      </c>
      <c r="M81" s="74">
        <v>2.23</v>
      </c>
      <c r="N81" s="75">
        <v>2.57</v>
      </c>
      <c r="O81" s="46"/>
      <c r="P81" s="37">
        <f t="shared" ref="P81:P85" si="103">SUM(O81*$E81*$F81*$H81*$K81*$P$10)</f>
        <v>0</v>
      </c>
      <c r="Q81" s="39"/>
      <c r="R81" s="37">
        <f>SUM(Q81*$E81*$F81*$H81*$K81*$R$10)</f>
        <v>0</v>
      </c>
      <c r="S81" s="39"/>
      <c r="T81" s="37">
        <f>SUM(S81*$E81*$F81*$H81*$K81*$T$10)</f>
        <v>0</v>
      </c>
      <c r="U81" s="37">
        <v>0</v>
      </c>
      <c r="V81" s="37">
        <f>SUM(U81*$E81*$F81*$H81*$K81*$V$10)</f>
        <v>0</v>
      </c>
      <c r="W81" s="39"/>
      <c r="X81" s="37">
        <f>SUM(W81*$E81*$F81*$H81*$K81*$X$10)</f>
        <v>0</v>
      </c>
      <c r="Y81" s="39"/>
      <c r="Z81" s="37">
        <f>SUM(Y81*$E81*$F81*$H81*$K81*$Z$10)</f>
        <v>0</v>
      </c>
      <c r="AA81" s="64"/>
      <c r="AB81" s="37"/>
      <c r="AC81" s="39"/>
      <c r="AD81" s="37"/>
      <c r="AE81" s="39">
        <v>2</v>
      </c>
      <c r="AF81" s="37">
        <f>AE81*E81*F81*K81</f>
        <v>91567.28</v>
      </c>
      <c r="AG81" s="39">
        <v>0</v>
      </c>
      <c r="AH81" s="37">
        <v>0</v>
      </c>
      <c r="AI81" s="39">
        <v>0</v>
      </c>
      <c r="AJ81" s="37">
        <v>0</v>
      </c>
      <c r="AK81" s="39"/>
      <c r="AL81" s="37">
        <f>AK81*$E81*$F81*$H81*$L81*$AL$10</f>
        <v>0</v>
      </c>
      <c r="AM81" s="64"/>
      <c r="AN81" s="37">
        <f>SUM(AM81*$E81*$F81*$H81*$K81*$AN$10)</f>
        <v>0</v>
      </c>
      <c r="AO81" s="39"/>
      <c r="AP81" s="37">
        <f>SUM(AO81*$E81*$F81*$H81*$K81*$AP$10)</f>
        <v>0</v>
      </c>
      <c r="AQ81" s="39"/>
      <c r="AR81" s="37">
        <f>SUM(AQ81*$E81*$F81*$H81*$K81*$AR$10)</f>
        <v>0</v>
      </c>
      <c r="AS81" s="39"/>
      <c r="AT81" s="37">
        <f>SUM(AS81*$E81*$F81*$H81*$K81*$AT$10)</f>
        <v>0</v>
      </c>
      <c r="AU81" s="39"/>
      <c r="AV81" s="37">
        <f>SUM(AU81*$E81*$F81*$H81*$K81*$AV$10)</f>
        <v>0</v>
      </c>
      <c r="AW81" s="39"/>
      <c r="AX81" s="37">
        <f>SUM(AW81*$E81*$F81*$H81*$K81*$AX$10)</f>
        <v>0</v>
      </c>
      <c r="AY81" s="39"/>
      <c r="AZ81" s="37">
        <f>SUM(AY81*$E81*$F81*$H81*$K81*$AZ$10)</f>
        <v>0</v>
      </c>
      <c r="BA81" s="39"/>
      <c r="BB81" s="37">
        <f>SUM(BA81*$E81*$F81*$H81*$K81*$BB$10)</f>
        <v>0</v>
      </c>
      <c r="BC81" s="39"/>
      <c r="BD81" s="37">
        <f>SUM(BC81*$E81*$F81*$H81*$K81*$BD$10)</f>
        <v>0</v>
      </c>
      <c r="BE81" s="39"/>
      <c r="BF81" s="37">
        <f>SUM(BE81*$E81*$F81*$H81*$K81*$BF$10)</f>
        <v>0</v>
      </c>
      <c r="BG81" s="39"/>
      <c r="BH81" s="37">
        <f>SUM(BG81*$E81*$F81*$H81*$K81*$BH$10)</f>
        <v>0</v>
      </c>
      <c r="BI81" s="39"/>
      <c r="BJ81" s="37">
        <f>SUM(BI81*$E81*$F81*$H81*$K81*$BJ$10)</f>
        <v>0</v>
      </c>
      <c r="BK81" s="39"/>
      <c r="BL81" s="37">
        <f>SUM(BK81*$E81*$F81*$H81*$K81*$BL$10)</f>
        <v>0</v>
      </c>
      <c r="BM81" s="39"/>
      <c r="BN81" s="37">
        <f>BM81*$E81*$F81*$H81*$L81*$BN$10</f>
        <v>0</v>
      </c>
      <c r="BO81" s="39"/>
      <c r="BP81" s="37">
        <f>BO81*$E81*$F81*$H81*$L81*$BP$10</f>
        <v>0</v>
      </c>
      <c r="BQ81" s="77"/>
      <c r="BR81" s="37">
        <f>BQ81*$E81*$F81*$H81*$L81*$BR$10</f>
        <v>0</v>
      </c>
      <c r="BS81" s="39"/>
      <c r="BT81" s="37">
        <f>BS81*$E81*$F81*$H81*$L81*$BT$10</f>
        <v>0</v>
      </c>
      <c r="BU81" s="39"/>
      <c r="BV81" s="37">
        <f>BU81*$E81*$F81*$H81*$L81*$BV$10</f>
        <v>0</v>
      </c>
      <c r="BW81" s="44"/>
      <c r="BX81" s="37">
        <f>BW81*$E81*$F81*$H81*$L81*$BX$10</f>
        <v>0</v>
      </c>
      <c r="BY81" s="39"/>
      <c r="BZ81" s="37">
        <f>BY81*$E81*$F81*$H81*$L81*$BZ$10</f>
        <v>0</v>
      </c>
      <c r="CA81" s="44"/>
      <c r="CB81" s="44">
        <f>CA81*$E81*$F81*$H81*$L81*$CB$10</f>
        <v>0</v>
      </c>
      <c r="CC81" s="39"/>
      <c r="CD81" s="37">
        <f>CC81*$E81*$F81*$H81*$L81*$CD$10</f>
        <v>0</v>
      </c>
      <c r="CE81" s="39"/>
      <c r="CF81" s="37">
        <f>CE81*$E81*$F81*$H81*$L81*$CF$10</f>
        <v>0</v>
      </c>
      <c r="CG81" s="37"/>
      <c r="CH81" s="37">
        <f>CG81*$E81*$F81*$H81*$L81*$CH$10</f>
        <v>0</v>
      </c>
      <c r="CI81" s="39"/>
      <c r="CJ81" s="37">
        <f>CI81*$E81*$F81*$H81*$L81*$CJ$10</f>
        <v>0</v>
      </c>
      <c r="CK81" s="39"/>
      <c r="CL81" s="37">
        <f>CK81*$E81*$F81*$H81*$L81*$CL$10</f>
        <v>0</v>
      </c>
      <c r="CM81" s="39"/>
      <c r="CN81" s="37">
        <f>CM81*$E81*$F81*$H81*$L81*$CN$10</f>
        <v>0</v>
      </c>
      <c r="CO81" s="39"/>
      <c r="CP81" s="37">
        <f>CO81*$E81*$F81*$H81*$L81*$CP$10</f>
        <v>0</v>
      </c>
      <c r="CQ81" s="39"/>
      <c r="CR81" s="37">
        <f>CQ81*$E81*$F81*$H81*$M81*$CR$10</f>
        <v>0</v>
      </c>
      <c r="CS81" s="39"/>
      <c r="CT81" s="37">
        <f>CS81*$E81*$F81*$H81*$N81*$CT$10</f>
        <v>0</v>
      </c>
      <c r="CU81" s="37"/>
      <c r="CV81" s="37">
        <f>CU81*E81*F81*H81</f>
        <v>0</v>
      </c>
      <c r="CW81" s="37"/>
      <c r="CX81" s="37">
        <f>CW81*E81*F81*H81*L81</f>
        <v>0</v>
      </c>
      <c r="CY81" s="37"/>
      <c r="CZ81" s="37">
        <f>SUM(CY81*$E81*$F81*$H81*$K81*$R$10)</f>
        <v>0</v>
      </c>
      <c r="DA81" s="37"/>
      <c r="DB81" s="37"/>
      <c r="DC81" s="37"/>
      <c r="DD81" s="37"/>
      <c r="DE81" s="43">
        <f t="shared" ref="DE81:DE106" si="104">SUM(Q81+O81+AA81+S81+U81+AC81+Y81+W81+AE81+AI81+AG81+AK81+AM81+AQ81+BM81+BS81+AO81+BA81+BC81+CE81+CG81+CC81+CI81+CK81+BW81+BY81+AS81+AU81+AW81+AY81+BO81+BQ81+BU81+BE81+BG81+BI81+BK81+CA81+CM81+CO81+CQ81+CS81+CU81+CW81+DA81+DC81)</f>
        <v>2</v>
      </c>
      <c r="DF81" s="43">
        <f t="shared" ref="DF81:DF106" si="105">SUM(R81+P81+AB81+T81+V81+AD81+Z81+X81+AF81+AJ81+AH81+AL81+AN81+AR81+BN81+BT81+AP81+BB81+BD81+CF81+CH81+CD81+CJ81+CL81+BX81+BZ81+AT81+AV81+AX81+AZ81+BP81+BR81+BV81+BF81+BH81+BJ81+BL81+CB81+CN81+CP81+CR81+CT81+CV81+CX81+DB81+DD81)</f>
        <v>91567.28</v>
      </c>
    </row>
    <row r="82" spans="1:110" ht="30" x14ac:dyDescent="0.25">
      <c r="A82" s="14"/>
      <c r="B82" s="14">
        <v>53</v>
      </c>
      <c r="C82" s="45" t="s">
        <v>253</v>
      </c>
      <c r="D82" s="62" t="s">
        <v>254</v>
      </c>
      <c r="E82" s="29">
        <v>13916</v>
      </c>
      <c r="F82" s="30">
        <v>2.48</v>
      </c>
      <c r="G82" s="31"/>
      <c r="H82" s="33">
        <v>1</v>
      </c>
      <c r="I82" s="101"/>
      <c r="J82" s="101"/>
      <c r="K82" s="74">
        <v>1.4</v>
      </c>
      <c r="L82" s="74">
        <v>1.68</v>
      </c>
      <c r="M82" s="74">
        <v>2.23</v>
      </c>
      <c r="N82" s="75">
        <v>2.57</v>
      </c>
      <c r="O82" s="46"/>
      <c r="P82" s="37">
        <f t="shared" si="103"/>
        <v>0</v>
      </c>
      <c r="Q82" s="39"/>
      <c r="R82" s="37">
        <f>SUM(Q82*$E82*$F82*$H82*$K82*$R$10)</f>
        <v>0</v>
      </c>
      <c r="S82" s="39"/>
      <c r="T82" s="37">
        <f>SUM(S82*$E82*$F82*$H82*$K82*$T$10)</f>
        <v>0</v>
      </c>
      <c r="U82" s="37">
        <v>0</v>
      </c>
      <c r="V82" s="37">
        <f>SUM(U82*$E82*$F82*$H82*$K82*$V$10)</f>
        <v>0</v>
      </c>
      <c r="W82" s="39"/>
      <c r="X82" s="37">
        <f>SUM(W82*$E82*$F82*$H82*$K82*$X$10)</f>
        <v>0</v>
      </c>
      <c r="Y82" s="39"/>
      <c r="Z82" s="37">
        <f>SUM(Y82*$E82*$F82*$H82*$K82*$Z$10)</f>
        <v>0</v>
      </c>
      <c r="AA82" s="64"/>
      <c r="AB82" s="37"/>
      <c r="AC82" s="39"/>
      <c r="AD82" s="37"/>
      <c r="AE82" s="39"/>
      <c r="AF82" s="37"/>
      <c r="AG82" s="39">
        <v>0</v>
      </c>
      <c r="AH82" s="37">
        <v>0</v>
      </c>
      <c r="AI82" s="39">
        <v>0</v>
      </c>
      <c r="AJ82" s="37">
        <v>0</v>
      </c>
      <c r="AK82" s="39"/>
      <c r="AL82" s="37">
        <f>AK82*$E82*$F82*$H82*$L82*$AL$10</f>
        <v>0</v>
      </c>
      <c r="AM82" s="64"/>
      <c r="AN82" s="37">
        <f>SUM(AM82*$E82*$F82*$H82*$K82*$AN$10)</f>
        <v>0</v>
      </c>
      <c r="AO82" s="39"/>
      <c r="AP82" s="37">
        <f>SUM(AO82*$E82*$F82*$H82*$K82*$AP$10)</f>
        <v>0</v>
      </c>
      <c r="AQ82" s="39"/>
      <c r="AR82" s="37">
        <f>SUM(AQ82*$E82*$F82*$H82*$K82*$AR$10)</f>
        <v>0</v>
      </c>
      <c r="AS82" s="39"/>
      <c r="AT82" s="37">
        <f>SUM(AS82*$E82*$F82*$H82*$K82*$AT$10)</f>
        <v>0</v>
      </c>
      <c r="AU82" s="39"/>
      <c r="AV82" s="37">
        <f>SUM(AU82*$E82*$F82*$H82*$K82*$AV$10)</f>
        <v>0</v>
      </c>
      <c r="AW82" s="39"/>
      <c r="AX82" s="37">
        <f>SUM(AW82*$E82*$F82*$H82*$K82*$AX$10)</f>
        <v>0</v>
      </c>
      <c r="AY82" s="39"/>
      <c r="AZ82" s="37">
        <f>SUM(AY82*$E82*$F82*$H82*$K82*$AZ$10)</f>
        <v>0</v>
      </c>
      <c r="BA82" s="39"/>
      <c r="BB82" s="37">
        <f>SUM(BA82*$E82*$F82*$H82*$K82*$BB$10)</f>
        <v>0</v>
      </c>
      <c r="BC82" s="39"/>
      <c r="BD82" s="37">
        <f>SUM(BC82*$E82*$F82*$H82*$K82*$BD$10)</f>
        <v>0</v>
      </c>
      <c r="BE82" s="39"/>
      <c r="BF82" s="37">
        <f>SUM(BE82*$E82*$F82*$H82*$K82*$BF$10)</f>
        <v>0</v>
      </c>
      <c r="BG82" s="39"/>
      <c r="BH82" s="37">
        <f>SUM(BG82*$E82*$F82*$H82*$K82*$BH$10)</f>
        <v>0</v>
      </c>
      <c r="BI82" s="39"/>
      <c r="BJ82" s="37">
        <f>SUM(BI82*$E82*$F82*$H82*$K82*$BJ$10)</f>
        <v>0</v>
      </c>
      <c r="BK82" s="39"/>
      <c r="BL82" s="37">
        <f>SUM(BK82*$E82*$F82*$H82*$K82*$BL$10)</f>
        <v>0</v>
      </c>
      <c r="BM82" s="39"/>
      <c r="BN82" s="37">
        <f>BM82*$E82*$F82*$H82*$L82*$BN$10</f>
        <v>0</v>
      </c>
      <c r="BO82" s="39"/>
      <c r="BP82" s="37">
        <f>BO82*$E82*$F82*$H82*$L82*$BP$10</f>
        <v>0</v>
      </c>
      <c r="BQ82" s="77"/>
      <c r="BR82" s="37">
        <f>BQ82*$E82*$F82*$H82*$L82*$BR$10</f>
        <v>0</v>
      </c>
      <c r="BS82" s="39"/>
      <c r="BT82" s="37">
        <f>BS82*$E82*$F82*$H82*$L82*$BT$10</f>
        <v>0</v>
      </c>
      <c r="BU82" s="39"/>
      <c r="BV82" s="37">
        <f>BU82*$E82*$F82*$H82*$L82*$BV$10</f>
        <v>0</v>
      </c>
      <c r="BW82" s="44"/>
      <c r="BX82" s="37">
        <f>BW82*$E82*$F82*$H82*$L82*$BX$10</f>
        <v>0</v>
      </c>
      <c r="BY82" s="39"/>
      <c r="BZ82" s="37">
        <f>BY82*$E82*$F82*$H82*$L82*$BZ$10</f>
        <v>0</v>
      </c>
      <c r="CA82" s="44"/>
      <c r="CB82" s="44">
        <f>CA82*$E82*$F82*$H82*$L82*$CB$10</f>
        <v>0</v>
      </c>
      <c r="CC82" s="39"/>
      <c r="CD82" s="37">
        <f>CC82*$E82*$F82*$H82*$L82*$CD$10</f>
        <v>0</v>
      </c>
      <c r="CE82" s="39"/>
      <c r="CF82" s="37">
        <f>CE82*$E82*$F82*$H82*$L82*$CF$10</f>
        <v>0</v>
      </c>
      <c r="CG82" s="37"/>
      <c r="CH82" s="37">
        <f>CG82*$E82*$F82*$H82*$L82*$CH$10</f>
        <v>0</v>
      </c>
      <c r="CI82" s="39"/>
      <c r="CJ82" s="37">
        <f>CI82*$E82*$F82*$H82*$L82*$CJ$10</f>
        <v>0</v>
      </c>
      <c r="CK82" s="39"/>
      <c r="CL82" s="37">
        <f>CK82*$E82*$F82*$H82*$L82*$CL$10</f>
        <v>0</v>
      </c>
      <c r="CM82" s="39"/>
      <c r="CN82" s="37">
        <f>CM82*$E82*$F82*$H82*$L82*$CN$10</f>
        <v>0</v>
      </c>
      <c r="CO82" s="39"/>
      <c r="CP82" s="37">
        <f>CO82*$E82*$F82*$H82*$L82*$CP$10</f>
        <v>0</v>
      </c>
      <c r="CQ82" s="39"/>
      <c r="CR82" s="37">
        <f>CQ82*$E82*$F82*$H82*$M82*$CR$10</f>
        <v>0</v>
      </c>
      <c r="CS82" s="39"/>
      <c r="CT82" s="37">
        <f>CS82*$E82*$F82*$H82*$N82*$CT$10</f>
        <v>0</v>
      </c>
      <c r="CU82" s="37"/>
      <c r="CV82" s="37">
        <f>CU82*E82*F82*H82</f>
        <v>0</v>
      </c>
      <c r="CW82" s="37"/>
      <c r="CX82" s="37"/>
      <c r="CY82" s="37"/>
      <c r="CZ82" s="37">
        <f>SUM(CY82*$E82*$F82*$H82*$K82*$R$10)</f>
        <v>0</v>
      </c>
      <c r="DA82" s="37"/>
      <c r="DB82" s="37"/>
      <c r="DC82" s="37"/>
      <c r="DD82" s="37"/>
      <c r="DE82" s="43">
        <f t="shared" si="104"/>
        <v>0</v>
      </c>
      <c r="DF82" s="43">
        <f t="shared" si="105"/>
        <v>0</v>
      </c>
    </row>
    <row r="83" spans="1:110" ht="45" x14ac:dyDescent="0.25">
      <c r="A83" s="14"/>
      <c r="B83" s="14">
        <v>54</v>
      </c>
      <c r="C83" s="102" t="s">
        <v>255</v>
      </c>
      <c r="D83" s="104" t="s">
        <v>256</v>
      </c>
      <c r="E83" s="29">
        <v>13916</v>
      </c>
      <c r="F83" s="30">
        <v>2.17</v>
      </c>
      <c r="G83" s="31"/>
      <c r="H83" s="32">
        <v>1</v>
      </c>
      <c r="I83" s="33"/>
      <c r="J83" s="33"/>
      <c r="K83" s="74">
        <v>1.4</v>
      </c>
      <c r="L83" s="74">
        <v>1.68</v>
      </c>
      <c r="M83" s="74">
        <v>2.23</v>
      </c>
      <c r="N83" s="75">
        <v>2.57</v>
      </c>
      <c r="O83" s="46">
        <v>1</v>
      </c>
      <c r="P83" s="37">
        <f t="shared" si="103"/>
        <v>42276.807999999997</v>
      </c>
      <c r="Q83" s="39"/>
      <c r="R83" s="37"/>
      <c r="S83" s="39"/>
      <c r="T83" s="37"/>
      <c r="U83" s="37"/>
      <c r="V83" s="37"/>
      <c r="W83" s="39"/>
      <c r="X83" s="37"/>
      <c r="Y83" s="39"/>
      <c r="Z83" s="37"/>
      <c r="AA83" s="64"/>
      <c r="AB83" s="37"/>
      <c r="AC83" s="39"/>
      <c r="AD83" s="37"/>
      <c r="AE83" s="39"/>
      <c r="AF83" s="37"/>
      <c r="AG83" s="39"/>
      <c r="AH83" s="37"/>
      <c r="AI83" s="39"/>
      <c r="AJ83" s="37"/>
      <c r="AK83" s="39"/>
      <c r="AL83" s="37"/>
      <c r="AM83" s="64"/>
      <c r="AN83" s="37"/>
      <c r="AO83" s="39"/>
      <c r="AP83" s="37"/>
      <c r="AQ83" s="39"/>
      <c r="AR83" s="37"/>
      <c r="AS83" s="39"/>
      <c r="AT83" s="37"/>
      <c r="AU83" s="39"/>
      <c r="AV83" s="37"/>
      <c r="AW83" s="39"/>
      <c r="AX83" s="37"/>
      <c r="AY83" s="39"/>
      <c r="AZ83" s="37"/>
      <c r="BA83" s="39"/>
      <c r="BB83" s="37"/>
      <c r="BC83" s="39"/>
      <c r="BD83" s="37"/>
      <c r="BE83" s="39"/>
      <c r="BF83" s="37"/>
      <c r="BG83" s="39"/>
      <c r="BH83" s="37"/>
      <c r="BI83" s="39"/>
      <c r="BJ83" s="37"/>
      <c r="BK83" s="39"/>
      <c r="BL83" s="37"/>
      <c r="BM83" s="39"/>
      <c r="BN83" s="37"/>
      <c r="BO83" s="39"/>
      <c r="BP83" s="37"/>
      <c r="BQ83" s="77"/>
      <c r="BR83" s="37"/>
      <c r="BS83" s="39"/>
      <c r="BT83" s="37"/>
      <c r="BU83" s="39"/>
      <c r="BV83" s="37"/>
      <c r="BW83" s="44"/>
      <c r="BX83" s="37"/>
      <c r="BY83" s="39"/>
      <c r="BZ83" s="37"/>
      <c r="CA83" s="44"/>
      <c r="CB83" s="44"/>
      <c r="CC83" s="39"/>
      <c r="CD83" s="37"/>
      <c r="CE83" s="39"/>
      <c r="CF83" s="37"/>
      <c r="CG83" s="37"/>
      <c r="CH83" s="37"/>
      <c r="CI83" s="39"/>
      <c r="CJ83" s="37"/>
      <c r="CK83" s="39"/>
      <c r="CL83" s="37"/>
      <c r="CM83" s="39"/>
      <c r="CN83" s="37"/>
      <c r="CO83" s="39"/>
      <c r="CP83" s="37"/>
      <c r="CQ83" s="39"/>
      <c r="CR83" s="37"/>
      <c r="CS83" s="39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43">
        <f t="shared" si="104"/>
        <v>1</v>
      </c>
      <c r="DF83" s="43">
        <f t="shared" si="105"/>
        <v>42276.807999999997</v>
      </c>
    </row>
    <row r="84" spans="1:110" ht="60" x14ac:dyDescent="0.25">
      <c r="A84" s="14"/>
      <c r="B84" s="14">
        <v>55</v>
      </c>
      <c r="C84" s="102" t="s">
        <v>257</v>
      </c>
      <c r="D84" s="45" t="s">
        <v>258</v>
      </c>
      <c r="E84" s="29">
        <v>13916</v>
      </c>
      <c r="F84" s="30">
        <v>2.5499999999999998</v>
      </c>
      <c r="G84" s="31"/>
      <c r="H84" s="32">
        <v>1</v>
      </c>
      <c r="I84" s="33"/>
      <c r="J84" s="33"/>
      <c r="K84" s="74">
        <v>1.4</v>
      </c>
      <c r="L84" s="74">
        <v>1.68</v>
      </c>
      <c r="M84" s="74">
        <v>2.23</v>
      </c>
      <c r="N84" s="75">
        <v>2.57</v>
      </c>
      <c r="O84" s="46"/>
      <c r="P84" s="37">
        <f t="shared" si="103"/>
        <v>0</v>
      </c>
      <c r="Q84" s="39"/>
      <c r="R84" s="37"/>
      <c r="S84" s="39"/>
      <c r="T84" s="37"/>
      <c r="U84" s="37"/>
      <c r="V84" s="37"/>
      <c r="W84" s="39"/>
      <c r="X84" s="37"/>
      <c r="Y84" s="39"/>
      <c r="Z84" s="37"/>
      <c r="AA84" s="64"/>
      <c r="AB84" s="37"/>
      <c r="AC84" s="39"/>
      <c r="AD84" s="37"/>
      <c r="AE84" s="39"/>
      <c r="AF84" s="37"/>
      <c r="AG84" s="39"/>
      <c r="AH84" s="37"/>
      <c r="AI84" s="39"/>
      <c r="AJ84" s="37"/>
      <c r="AK84" s="39"/>
      <c r="AL84" s="37"/>
      <c r="AM84" s="64"/>
      <c r="AN84" s="37"/>
      <c r="AO84" s="39"/>
      <c r="AP84" s="37"/>
      <c r="AQ84" s="39"/>
      <c r="AR84" s="37"/>
      <c r="AS84" s="39"/>
      <c r="AT84" s="37"/>
      <c r="AU84" s="39"/>
      <c r="AV84" s="37"/>
      <c r="AW84" s="39"/>
      <c r="AX84" s="37"/>
      <c r="AY84" s="39"/>
      <c r="AZ84" s="37"/>
      <c r="BA84" s="39"/>
      <c r="BB84" s="37"/>
      <c r="BC84" s="39"/>
      <c r="BD84" s="37"/>
      <c r="BE84" s="39"/>
      <c r="BF84" s="37"/>
      <c r="BG84" s="39"/>
      <c r="BH84" s="37"/>
      <c r="BI84" s="39"/>
      <c r="BJ84" s="37"/>
      <c r="BK84" s="39"/>
      <c r="BL84" s="37"/>
      <c r="BM84" s="39"/>
      <c r="BN84" s="37"/>
      <c r="BO84" s="39"/>
      <c r="BP84" s="37"/>
      <c r="BQ84" s="77"/>
      <c r="BR84" s="37"/>
      <c r="BS84" s="39"/>
      <c r="BT84" s="37"/>
      <c r="BU84" s="39"/>
      <c r="BV84" s="37"/>
      <c r="BW84" s="44"/>
      <c r="BX84" s="37"/>
      <c r="BY84" s="39"/>
      <c r="BZ84" s="37"/>
      <c r="CA84" s="44"/>
      <c r="CB84" s="44"/>
      <c r="CC84" s="39"/>
      <c r="CD84" s="37"/>
      <c r="CE84" s="39"/>
      <c r="CF84" s="37"/>
      <c r="CG84" s="37"/>
      <c r="CH84" s="37"/>
      <c r="CI84" s="39"/>
      <c r="CJ84" s="37"/>
      <c r="CK84" s="39"/>
      <c r="CL84" s="37"/>
      <c r="CM84" s="39"/>
      <c r="CN84" s="37"/>
      <c r="CO84" s="39"/>
      <c r="CP84" s="37"/>
      <c r="CQ84" s="39"/>
      <c r="CR84" s="37"/>
      <c r="CS84" s="39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43">
        <f t="shared" si="104"/>
        <v>0</v>
      </c>
      <c r="DF84" s="43">
        <f t="shared" si="105"/>
        <v>0</v>
      </c>
    </row>
    <row r="85" spans="1:110" ht="75" x14ac:dyDescent="0.25">
      <c r="A85" s="14"/>
      <c r="B85" s="14">
        <v>56</v>
      </c>
      <c r="C85" s="102" t="s">
        <v>259</v>
      </c>
      <c r="D85" s="45" t="s">
        <v>260</v>
      </c>
      <c r="E85" s="29">
        <v>13916</v>
      </c>
      <c r="F85" s="30">
        <v>2.44</v>
      </c>
      <c r="G85" s="31"/>
      <c r="H85" s="32">
        <v>1</v>
      </c>
      <c r="I85" s="33"/>
      <c r="J85" s="33"/>
      <c r="K85" s="74">
        <v>1.4</v>
      </c>
      <c r="L85" s="74">
        <v>1.68</v>
      </c>
      <c r="M85" s="74">
        <v>2.23</v>
      </c>
      <c r="N85" s="75">
        <v>2.57</v>
      </c>
      <c r="O85" s="46">
        <v>1</v>
      </c>
      <c r="P85" s="37">
        <f t="shared" si="103"/>
        <v>47537.055999999997</v>
      </c>
      <c r="Q85" s="39"/>
      <c r="R85" s="37"/>
      <c r="S85" s="39"/>
      <c r="T85" s="37"/>
      <c r="U85" s="37"/>
      <c r="V85" s="37"/>
      <c r="W85" s="39"/>
      <c r="X85" s="37"/>
      <c r="Y85" s="39"/>
      <c r="Z85" s="37"/>
      <c r="AA85" s="64"/>
      <c r="AB85" s="37"/>
      <c r="AC85" s="39"/>
      <c r="AD85" s="37"/>
      <c r="AE85" s="39"/>
      <c r="AF85" s="37"/>
      <c r="AG85" s="39"/>
      <c r="AH85" s="37"/>
      <c r="AI85" s="39"/>
      <c r="AJ85" s="37"/>
      <c r="AK85" s="39"/>
      <c r="AL85" s="37"/>
      <c r="AM85" s="64"/>
      <c r="AN85" s="37"/>
      <c r="AO85" s="39"/>
      <c r="AP85" s="37"/>
      <c r="AQ85" s="39"/>
      <c r="AR85" s="37"/>
      <c r="AS85" s="39"/>
      <c r="AT85" s="37"/>
      <c r="AU85" s="39"/>
      <c r="AV85" s="37"/>
      <c r="AW85" s="39"/>
      <c r="AX85" s="37"/>
      <c r="AY85" s="39"/>
      <c r="AZ85" s="37"/>
      <c r="BA85" s="39"/>
      <c r="BB85" s="37"/>
      <c r="BC85" s="39"/>
      <c r="BD85" s="37"/>
      <c r="BE85" s="39"/>
      <c r="BF85" s="37"/>
      <c r="BG85" s="39"/>
      <c r="BH85" s="37"/>
      <c r="BI85" s="39"/>
      <c r="BJ85" s="37"/>
      <c r="BK85" s="39"/>
      <c r="BL85" s="37"/>
      <c r="BM85" s="39"/>
      <c r="BN85" s="37"/>
      <c r="BO85" s="39"/>
      <c r="BP85" s="37"/>
      <c r="BQ85" s="77"/>
      <c r="BR85" s="37"/>
      <c r="BS85" s="39"/>
      <c r="BT85" s="37"/>
      <c r="BU85" s="39"/>
      <c r="BV85" s="37"/>
      <c r="BW85" s="44"/>
      <c r="BX85" s="37"/>
      <c r="BY85" s="39"/>
      <c r="BZ85" s="37"/>
      <c r="CA85" s="44"/>
      <c r="CB85" s="44"/>
      <c r="CC85" s="39"/>
      <c r="CD85" s="37"/>
      <c r="CE85" s="39"/>
      <c r="CF85" s="37"/>
      <c r="CG85" s="37"/>
      <c r="CH85" s="37"/>
      <c r="CI85" s="39"/>
      <c r="CJ85" s="37"/>
      <c r="CK85" s="39"/>
      <c r="CL85" s="37"/>
      <c r="CM85" s="39"/>
      <c r="CN85" s="37"/>
      <c r="CO85" s="39"/>
      <c r="CP85" s="37"/>
      <c r="CQ85" s="39"/>
      <c r="CR85" s="37"/>
      <c r="CS85" s="39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43">
        <f t="shared" si="104"/>
        <v>1</v>
      </c>
      <c r="DF85" s="43">
        <f t="shared" si="105"/>
        <v>47537.055999999997</v>
      </c>
    </row>
    <row r="86" spans="1:110" s="106" customFormat="1" ht="60" x14ac:dyDescent="0.25">
      <c r="A86" s="103"/>
      <c r="B86" s="103">
        <v>57</v>
      </c>
      <c r="C86" s="144" t="s">
        <v>261</v>
      </c>
      <c r="D86" s="104" t="s">
        <v>262</v>
      </c>
      <c r="E86" s="29">
        <v>13916</v>
      </c>
      <c r="F86" s="145">
        <v>0.49</v>
      </c>
      <c r="G86" s="105">
        <v>0.19120000000000001</v>
      </c>
      <c r="H86" s="32">
        <v>1</v>
      </c>
      <c r="I86" s="33"/>
      <c r="J86" s="33"/>
      <c r="K86" s="34">
        <v>1.4</v>
      </c>
      <c r="L86" s="34">
        <v>1.68</v>
      </c>
      <c r="M86" s="34">
        <v>2.23</v>
      </c>
      <c r="N86" s="35">
        <v>2.57</v>
      </c>
      <c r="O86" s="46"/>
      <c r="P86" s="85">
        <f>(O86*$E86*$F86*((1-$G86)+$G86*$K86*$H86))</f>
        <v>0</v>
      </c>
      <c r="Q86" s="39"/>
      <c r="R86" s="85">
        <f>(Q86*$E86*$F86*((1-$G86)+$G86*$K86*$H86))</f>
        <v>0</v>
      </c>
      <c r="S86" s="39"/>
      <c r="T86" s="85">
        <f>(S86*$E86*$F86*((1-$G86)+$G86*$K86*$H86))</f>
        <v>0</v>
      </c>
      <c r="U86" s="37">
        <v>115</v>
      </c>
      <c r="V86" s="85">
        <f>(U86*$E86*$F86*((1-$G86)+$G86*$K86*$H86))</f>
        <v>844139.66156799986</v>
      </c>
      <c r="W86" s="39"/>
      <c r="X86" s="85">
        <f>(W86*$E86*$F86*((1-$G86)+$G86*$K86*$H86))</f>
        <v>0</v>
      </c>
      <c r="Y86" s="39"/>
      <c r="Z86" s="85">
        <f>(Y86*$E86*$F86*((1-$G86)+$G86*$K86*$H86))</f>
        <v>0</v>
      </c>
      <c r="AA86" s="64">
        <v>0</v>
      </c>
      <c r="AB86" s="36">
        <v>0</v>
      </c>
      <c r="AC86" s="39"/>
      <c r="AD86" s="85">
        <f>(AC86*$E86*$F86*((1-$G86)+$G86*$K86*$H86))</f>
        <v>0</v>
      </c>
      <c r="AE86" s="39">
        <v>0</v>
      </c>
      <c r="AF86" s="85">
        <f>(AE86*$E86*$F86*((1-$G86)+$G86*$K86*$H86))</f>
        <v>0</v>
      </c>
      <c r="AG86" s="39">
        <v>0</v>
      </c>
      <c r="AH86" s="85">
        <f>(AG86*$E86*$F86*((1-$G86)+$G86*$K86*$H86))</f>
        <v>0</v>
      </c>
      <c r="AI86" s="37">
        <v>12</v>
      </c>
      <c r="AJ86" s="85">
        <f>(AI86*$E86*$F86*((1-$G86)+$G86*$L86*$H86))</f>
        <v>92464.779617280001</v>
      </c>
      <c r="AK86" s="39"/>
      <c r="AL86" s="85">
        <f>(AK86*$E86*$F86*((1-$G86)+$G86*$L86*$H86))</f>
        <v>0</v>
      </c>
      <c r="AM86" s="64"/>
      <c r="AN86" s="85">
        <f t="shared" ref="AN86:AN97" si="106">(AM86*$E86*$F86*((1-$G86)+$G86*$K86*$H86))</f>
        <v>0</v>
      </c>
      <c r="AO86" s="39"/>
      <c r="AP86" s="85">
        <f>(AO86*$E86*$F86*((1-$G86)+$G86*$K86*$H86))</f>
        <v>0</v>
      </c>
      <c r="AQ86" s="39"/>
      <c r="AR86" s="85">
        <f>(AQ86*$E86*$F86*((1-$G86)+$G86*$K86*$H86))</f>
        <v>0</v>
      </c>
      <c r="AS86" s="39"/>
      <c r="AT86" s="85">
        <f>(AS86*$E86*$F86*((1-$G86)+$G86*$K86*$H86))</f>
        <v>0</v>
      </c>
      <c r="AU86" s="39"/>
      <c r="AV86" s="85">
        <f>(AU86*$E86*$F86*((1-$G86)+$G86*$K86*$H86))</f>
        <v>0</v>
      </c>
      <c r="AW86" s="39"/>
      <c r="AX86" s="85">
        <f>(AW86*$E86*$F86*((1-$G86)+$G86*$K86*$H86))</f>
        <v>0</v>
      </c>
      <c r="AY86" s="39"/>
      <c r="AZ86" s="36"/>
      <c r="BA86" s="39"/>
      <c r="BB86" s="85">
        <f>(BA86*$E86*$F86*((1-$G86)+$G86*$K86*$H86))</f>
        <v>0</v>
      </c>
      <c r="BC86" s="39"/>
      <c r="BD86" s="85">
        <f>(BC86*$E86*$F86*((1-$G86)+$G86*$K86*$H86))</f>
        <v>0</v>
      </c>
      <c r="BE86" s="39"/>
      <c r="BF86" s="85">
        <f>(BE86*$E86*$F86*((1-$G86)+$G86*$K86*$H86))</f>
        <v>0</v>
      </c>
      <c r="BG86" s="39"/>
      <c r="BH86" s="85">
        <f>(BG86*$E86*$F86*((1-$G86)+$G86*$K86*$H86))</f>
        <v>0</v>
      </c>
      <c r="BI86" s="39"/>
      <c r="BJ86" s="36">
        <f t="shared" ref="BJ86:BJ93" si="107">SUM(BI86*$E86*$F86*$H86*$K86*$BJ$10)</f>
        <v>0</v>
      </c>
      <c r="BK86" s="39"/>
      <c r="BL86" s="85">
        <f>(BK86*$E86*$F86*((1-$G86)+$G86*$K86*$H86))</f>
        <v>0</v>
      </c>
      <c r="BM86" s="39"/>
      <c r="BN86" s="85">
        <f>(BM86*$E86*$F86*((1-$G86)+$G86*$L86*$H86))</f>
        <v>0</v>
      </c>
      <c r="BO86" s="39"/>
      <c r="BP86" s="85">
        <f>(BO86*$E86*$F86*((1-$G86)+$G86*$L86*$H86))</f>
        <v>0</v>
      </c>
      <c r="BQ86" s="77"/>
      <c r="BR86" s="85">
        <f>(BQ86*$E86*$F86*((1-$G86)+$G86*$L86*$H86))</f>
        <v>0</v>
      </c>
      <c r="BS86" s="39"/>
      <c r="BT86" s="85">
        <f>(BS86*$E86*$F86*((1-$G86)+$G86*$L86*$H86))</f>
        <v>0</v>
      </c>
      <c r="BU86" s="39"/>
      <c r="BV86" s="85">
        <f>(BU86*$E86*$F86*((1-$G86)+$G86*$L86*$H86))</f>
        <v>0</v>
      </c>
      <c r="BW86" s="44"/>
      <c r="BX86" s="85">
        <f>(BW86*$E86*$F86*((1-$G86)+$G86*$L86*$H86))</f>
        <v>0</v>
      </c>
      <c r="BY86" s="39"/>
      <c r="BZ86" s="85">
        <f>(BY86*$E86*$F86*((1-$G86)+$G86*$L86*$H86))</f>
        <v>0</v>
      </c>
      <c r="CA86" s="44"/>
      <c r="CB86" s="41">
        <f t="shared" ref="CB86:CB93" si="108">CA86*$E86*$F86*$H86*$L86*$CB$10</f>
        <v>0</v>
      </c>
      <c r="CC86" s="39"/>
      <c r="CD86" s="85">
        <f>(CC86*$E86*$F86*((1-$G86)+$G86*$L86*$H86))</f>
        <v>0</v>
      </c>
      <c r="CE86" s="39"/>
      <c r="CF86" s="36"/>
      <c r="CG86" s="37"/>
      <c r="CH86" s="85">
        <f>(CG86*$E86*$F86*((1-$G86)+$G86*$L86*$H86))</f>
        <v>0</v>
      </c>
      <c r="CI86" s="39"/>
      <c r="CJ86" s="85">
        <f t="shared" ref="CJ86:CJ97" si="109">(CI86*$E86*$F86*((1-$G86)+$G86*$L86*$H86))</f>
        <v>0</v>
      </c>
      <c r="CK86" s="39"/>
      <c r="CL86" s="85">
        <f>(CK86*$E86*$F86*((1-$G86)+$G86*$K86*$H86))</f>
        <v>0</v>
      </c>
      <c r="CM86" s="39"/>
      <c r="CN86" s="85">
        <f t="shared" ref="CN86:CN97" si="110">(CM86*$E86*$F86*((1-$G86)+$G86*$L86*$H86))</f>
        <v>0</v>
      </c>
      <c r="CO86" s="39"/>
      <c r="CP86" s="85">
        <f t="shared" ref="CP86:CP97" si="111">(CO86*$E86*$F86*((1-$G86)+$G86*$L86*$H86))</f>
        <v>0</v>
      </c>
      <c r="CQ86" s="39"/>
      <c r="CR86" s="85">
        <f t="shared" ref="CR86:CR97" si="112">(CQ86*$E86*$F86*((1-$G86)+$G86*$M86*$H86))</f>
        <v>0</v>
      </c>
      <c r="CS86" s="39"/>
      <c r="CT86" s="85">
        <f t="shared" ref="CT86:CT97" si="113">(CS86*$E86*$F86*((1-$G86)+$G86*$N86*$H86))</f>
        <v>0</v>
      </c>
      <c r="CU86" s="37"/>
      <c r="CV86" s="85">
        <f>(CU86*$E86*$F86*((1-$G86)+$G86*$K86*$H86))</f>
        <v>0</v>
      </c>
      <c r="CW86" s="37"/>
      <c r="CX86" s="36"/>
      <c r="CY86" s="36"/>
      <c r="CZ86" s="36">
        <f t="shared" ref="CZ86:CZ93" si="114">SUM(CY86*$E86*$F86*$H86*$K86*$R$10)</f>
        <v>0</v>
      </c>
      <c r="DA86" s="36"/>
      <c r="DB86" s="36"/>
      <c r="DC86" s="36"/>
      <c r="DD86" s="36"/>
      <c r="DE86" s="43">
        <f t="shared" si="104"/>
        <v>127</v>
      </c>
      <c r="DF86" s="43">
        <f t="shared" si="105"/>
        <v>936604.44118527987</v>
      </c>
    </row>
    <row r="87" spans="1:110" s="106" customFormat="1" ht="60" x14ac:dyDescent="0.25">
      <c r="A87" s="103"/>
      <c r="B87" s="103">
        <v>58</v>
      </c>
      <c r="C87" s="144" t="s">
        <v>263</v>
      </c>
      <c r="D87" s="104" t="s">
        <v>264</v>
      </c>
      <c r="E87" s="29">
        <v>13916</v>
      </c>
      <c r="F87" s="145">
        <v>1.41</v>
      </c>
      <c r="G87" s="105">
        <v>8.7900000000000006E-2</v>
      </c>
      <c r="H87" s="32">
        <v>1</v>
      </c>
      <c r="I87" s="33"/>
      <c r="J87" s="33"/>
      <c r="K87" s="74">
        <v>1.4</v>
      </c>
      <c r="L87" s="74">
        <v>1.68</v>
      </c>
      <c r="M87" s="74">
        <v>2.23</v>
      </c>
      <c r="N87" s="75">
        <v>2.57</v>
      </c>
      <c r="O87" s="46"/>
      <c r="P87" s="85">
        <f t="shared" ref="P87:P96" si="115">(O87*$E87*$F87*((1-$G87)+$G87*$K87*$H87))</f>
        <v>0</v>
      </c>
      <c r="Q87" s="39"/>
      <c r="R87" s="85">
        <f t="shared" ref="R87:R97" si="116">(Q87*$E87*$F87*((1-$G87)+$G87*$K87*$H87))</f>
        <v>0</v>
      </c>
      <c r="S87" s="39"/>
      <c r="T87" s="85">
        <f t="shared" ref="T87:T97" si="117">(S87*$E87*$F87*((1-$G87)+$G87*$K87*$H87))</f>
        <v>0</v>
      </c>
      <c r="U87" s="37">
        <v>75</v>
      </c>
      <c r="V87" s="85">
        <f>(U87*$E87*$F87*((1-$G87)+$G87*$K87*$H87))</f>
        <v>1523359.0537200002</v>
      </c>
      <c r="W87" s="39"/>
      <c r="X87" s="85">
        <f t="shared" ref="X87:X97" si="118">(W87*$E87*$F87*((1-$G87)+$G87*$K87*$H87))</f>
        <v>0</v>
      </c>
      <c r="Y87" s="39"/>
      <c r="Z87" s="85">
        <f t="shared" ref="Z87:Z97" si="119">(Y87*$E87*$F87*((1-$G87)+$G87*$K87*$H87))</f>
        <v>0</v>
      </c>
      <c r="AA87" s="64">
        <v>0</v>
      </c>
      <c r="AB87" s="37">
        <v>0</v>
      </c>
      <c r="AC87" s="39"/>
      <c r="AD87" s="85">
        <f t="shared" ref="AD87:AD97" si="120">(AC87*$E87*$F87*((1-$G87)+$G87*$K87*$H87))</f>
        <v>0</v>
      </c>
      <c r="AE87" s="39">
        <v>0</v>
      </c>
      <c r="AF87" s="85">
        <f t="shared" ref="AF87:AF97" si="121">(AE87*$E87*$F87*((1-$G87)+$G87*$K87*$H87))</f>
        <v>0</v>
      </c>
      <c r="AG87" s="39">
        <v>0</v>
      </c>
      <c r="AH87" s="85">
        <f t="shared" ref="AH87:AH97" si="122">(AG87*$E87*$F87*((1-$G87)+$G87*$K87*$H87))</f>
        <v>0</v>
      </c>
      <c r="AI87" s="37">
        <v>24</v>
      </c>
      <c r="AJ87" s="85">
        <f>(AI87*$E87*$F87*((1-$G87)+$G87*$L87*$H87))</f>
        <v>499065.11722367996</v>
      </c>
      <c r="AK87" s="39"/>
      <c r="AL87" s="85">
        <f t="shared" ref="AL87:AL97" si="123">(AK87*$E87*$F87*((1-$G87)+$G87*$L87*$H87))</f>
        <v>0</v>
      </c>
      <c r="AM87" s="64"/>
      <c r="AN87" s="85">
        <f t="shared" si="106"/>
        <v>0</v>
      </c>
      <c r="AO87" s="39"/>
      <c r="AP87" s="85">
        <f t="shared" ref="AP87:AP97" si="124">(AO87*$E87*$F87*((1-$G87)+$G87*$K87*$H87))</f>
        <v>0</v>
      </c>
      <c r="AQ87" s="39"/>
      <c r="AR87" s="85">
        <f t="shared" ref="AR87:AR97" si="125">(AQ87*$E87*$F87*((1-$G87)+$G87*$K87*$H87))</f>
        <v>0</v>
      </c>
      <c r="AS87" s="39"/>
      <c r="AT87" s="85">
        <f t="shared" ref="AT87:AT97" si="126">(AS87*$E87*$F87*((1-$G87)+$G87*$K87*$H87))</f>
        <v>0</v>
      </c>
      <c r="AU87" s="39"/>
      <c r="AV87" s="85">
        <f t="shared" ref="AV87:AV97" si="127">(AU87*$E87*$F87*((1-$G87)+$G87*$K87*$H87))</f>
        <v>0</v>
      </c>
      <c r="AW87" s="39"/>
      <c r="AX87" s="85">
        <f t="shared" ref="AX87:AX97" si="128">(AW87*$E87*$F87*((1-$G87)+$G87*$K87*$H87))</f>
        <v>0</v>
      </c>
      <c r="AY87" s="39"/>
      <c r="AZ87" s="37"/>
      <c r="BA87" s="39"/>
      <c r="BB87" s="85">
        <f t="shared" ref="BB87:BB97" si="129">(BA87*$E87*$F87*((1-$G87)+$G87*$K87*$H87))</f>
        <v>0</v>
      </c>
      <c r="BC87" s="39"/>
      <c r="BD87" s="85">
        <f t="shared" ref="BD87:BD97" si="130">(BC87*$E87*$F87*((1-$G87)+$G87*$K87*$H87))</f>
        <v>0</v>
      </c>
      <c r="BE87" s="39"/>
      <c r="BF87" s="85">
        <f t="shared" ref="BF87:BF97" si="131">(BE87*$E87*$F87*((1-$G87)+$G87*$K87*$H87))</f>
        <v>0</v>
      </c>
      <c r="BG87" s="39"/>
      <c r="BH87" s="85">
        <f t="shared" ref="BH87:BH97" si="132">(BG87*$E87*$F87*((1-$G87)+$G87*$K87*$H87))</f>
        <v>0</v>
      </c>
      <c r="BI87" s="39"/>
      <c r="BJ87" s="37">
        <f t="shared" si="107"/>
        <v>0</v>
      </c>
      <c r="BK87" s="39"/>
      <c r="BL87" s="85">
        <f t="shared" ref="BL87:BL97" si="133">(BK87*$E87*$F87*((1-$G87)+$G87*$K87*$H87))</f>
        <v>0</v>
      </c>
      <c r="BM87" s="39"/>
      <c r="BN87" s="85">
        <f t="shared" ref="BN87:BN97" si="134">(BM87*$E87*$F87*((1-$G87)+$G87*$L87*$H87))</f>
        <v>0</v>
      </c>
      <c r="BO87" s="39"/>
      <c r="BP87" s="85">
        <f t="shared" ref="BP87:BP97" si="135">(BO87*$E87*$F87*((1-$G87)+$G87*$L87*$H87))</f>
        <v>0</v>
      </c>
      <c r="BQ87" s="77"/>
      <c r="BR87" s="85">
        <f t="shared" ref="BR87:BR97" si="136">(BQ87*$E87*$F87*((1-$G87)+$G87*$L87*$H87))</f>
        <v>0</v>
      </c>
      <c r="BS87" s="39"/>
      <c r="BT87" s="85">
        <f t="shared" ref="BT87:BT97" si="137">(BS87*$E87*$F87*((1-$G87)+$G87*$L87*$H87))</f>
        <v>0</v>
      </c>
      <c r="BU87" s="39"/>
      <c r="BV87" s="85">
        <f t="shared" ref="BV87:BV97" si="138">(BU87*$E87*$F87*((1-$G87)+$G87*$L87*$H87))</f>
        <v>0</v>
      </c>
      <c r="BW87" s="44"/>
      <c r="BX87" s="85">
        <f t="shared" ref="BX87:BX97" si="139">(BW87*$E87*$F87*((1-$G87)+$G87*$L87*$H87))</f>
        <v>0</v>
      </c>
      <c r="BY87" s="39"/>
      <c r="BZ87" s="85">
        <f t="shared" ref="BZ87:BZ97" si="140">(BY87*$E87*$F87*((1-$G87)+$G87*$L87*$H87))</f>
        <v>0</v>
      </c>
      <c r="CA87" s="44"/>
      <c r="CB87" s="44">
        <f t="shared" si="108"/>
        <v>0</v>
      </c>
      <c r="CC87" s="39"/>
      <c r="CD87" s="85">
        <f t="shared" ref="CD87:CD97" si="141">(CC87*$E87*$F87*((1-$G87)+$G87*$L87*$H87))</f>
        <v>0</v>
      </c>
      <c r="CE87" s="39"/>
      <c r="CF87" s="37"/>
      <c r="CG87" s="37"/>
      <c r="CH87" s="85">
        <f t="shared" ref="CH87:CH97" si="142">(CG87*$E87*$F87*((1-$G87)+$G87*$L87*$H87))</f>
        <v>0</v>
      </c>
      <c r="CI87" s="39"/>
      <c r="CJ87" s="85">
        <f t="shared" si="109"/>
        <v>0</v>
      </c>
      <c r="CK87" s="39"/>
      <c r="CL87" s="85">
        <f t="shared" ref="CL87:CL97" si="143">(CK87*$E87*$F87*((1-$G87)+$G87*$K87*$H87))</f>
        <v>0</v>
      </c>
      <c r="CM87" s="39"/>
      <c r="CN87" s="85">
        <f t="shared" si="110"/>
        <v>0</v>
      </c>
      <c r="CO87" s="39"/>
      <c r="CP87" s="85">
        <f t="shared" si="111"/>
        <v>0</v>
      </c>
      <c r="CQ87" s="39"/>
      <c r="CR87" s="85">
        <f t="shared" si="112"/>
        <v>0</v>
      </c>
      <c r="CS87" s="37">
        <v>6</v>
      </c>
      <c r="CT87" s="85">
        <f t="shared" si="113"/>
        <v>133976.36486808001</v>
      </c>
      <c r="CU87" s="37"/>
      <c r="CV87" s="85">
        <f t="shared" ref="CV87:CV97" si="144">(CU87*$E87*$F87*((1-$G87)+$G87*$K87*$H87))</f>
        <v>0</v>
      </c>
      <c r="CW87" s="37"/>
      <c r="CX87" s="37"/>
      <c r="CY87" s="37"/>
      <c r="CZ87" s="37">
        <f t="shared" si="114"/>
        <v>0</v>
      </c>
      <c r="DA87" s="37"/>
      <c r="DB87" s="37"/>
      <c r="DC87" s="37"/>
      <c r="DD87" s="37"/>
      <c r="DE87" s="43">
        <f t="shared" si="104"/>
        <v>105</v>
      </c>
      <c r="DF87" s="43">
        <f t="shared" si="105"/>
        <v>2156400.5358117605</v>
      </c>
    </row>
    <row r="88" spans="1:110" s="106" customFormat="1" ht="60" x14ac:dyDescent="0.25">
      <c r="A88" s="103"/>
      <c r="B88" s="103">
        <v>59</v>
      </c>
      <c r="C88" s="144" t="s">
        <v>265</v>
      </c>
      <c r="D88" s="104" t="s">
        <v>266</v>
      </c>
      <c r="E88" s="29">
        <v>13916</v>
      </c>
      <c r="F88" s="145">
        <v>2.0299999999999998</v>
      </c>
      <c r="G88" s="105">
        <v>0.25890000000000002</v>
      </c>
      <c r="H88" s="32">
        <v>1</v>
      </c>
      <c r="I88" s="33"/>
      <c r="J88" s="33"/>
      <c r="K88" s="34">
        <v>1.4</v>
      </c>
      <c r="L88" s="34">
        <v>1.68</v>
      </c>
      <c r="M88" s="34">
        <v>2.23</v>
      </c>
      <c r="N88" s="35">
        <v>2.57</v>
      </c>
      <c r="O88" s="46">
        <v>0</v>
      </c>
      <c r="P88" s="85">
        <f t="shared" si="115"/>
        <v>0</v>
      </c>
      <c r="Q88" s="39">
        <v>0</v>
      </c>
      <c r="R88" s="85">
        <f t="shared" si="116"/>
        <v>0</v>
      </c>
      <c r="S88" s="39"/>
      <c r="T88" s="85">
        <f t="shared" si="117"/>
        <v>0</v>
      </c>
      <c r="U88" s="37">
        <v>25</v>
      </c>
      <c r="V88" s="85">
        <f t="shared" ref="V88:V94" si="145">(U88*$E88*$F88*((1-$G88)+$G88*$K88*$H88))</f>
        <v>779374.90371999983</v>
      </c>
      <c r="W88" s="39">
        <v>0</v>
      </c>
      <c r="X88" s="85">
        <f t="shared" si="118"/>
        <v>0</v>
      </c>
      <c r="Y88" s="39"/>
      <c r="Z88" s="85">
        <f t="shared" si="119"/>
        <v>0</v>
      </c>
      <c r="AA88" s="64">
        <v>0</v>
      </c>
      <c r="AB88" s="36">
        <v>0</v>
      </c>
      <c r="AC88" s="39"/>
      <c r="AD88" s="85">
        <f t="shared" si="120"/>
        <v>0</v>
      </c>
      <c r="AE88" s="39">
        <v>0</v>
      </c>
      <c r="AF88" s="85">
        <f t="shared" si="121"/>
        <v>0</v>
      </c>
      <c r="AG88" s="39">
        <v>0</v>
      </c>
      <c r="AH88" s="85">
        <f t="shared" si="122"/>
        <v>0</v>
      </c>
      <c r="AI88" s="37">
        <v>6</v>
      </c>
      <c r="AJ88" s="85">
        <f t="shared" ref="AJ88:AJ96" si="146">(AI88*$E88*$F88*((1-$G88)+$G88*$L88*$H88))</f>
        <v>199337.14471775995</v>
      </c>
      <c r="AK88" s="39">
        <v>0</v>
      </c>
      <c r="AL88" s="85">
        <f t="shared" si="123"/>
        <v>0</v>
      </c>
      <c r="AM88" s="64"/>
      <c r="AN88" s="85">
        <f t="shared" si="106"/>
        <v>0</v>
      </c>
      <c r="AO88" s="39"/>
      <c r="AP88" s="85">
        <f t="shared" si="124"/>
        <v>0</v>
      </c>
      <c r="AQ88" s="39">
        <v>0</v>
      </c>
      <c r="AR88" s="85">
        <f t="shared" si="125"/>
        <v>0</v>
      </c>
      <c r="AS88" s="39">
        <v>0</v>
      </c>
      <c r="AT88" s="85">
        <f t="shared" si="126"/>
        <v>0</v>
      </c>
      <c r="AU88" s="39"/>
      <c r="AV88" s="85">
        <f t="shared" si="127"/>
        <v>0</v>
      </c>
      <c r="AW88" s="39"/>
      <c r="AX88" s="85">
        <f t="shared" si="128"/>
        <v>0</v>
      </c>
      <c r="AY88" s="39"/>
      <c r="AZ88" s="36"/>
      <c r="BA88" s="39">
        <v>0</v>
      </c>
      <c r="BB88" s="85">
        <f t="shared" si="129"/>
        <v>0</v>
      </c>
      <c r="BC88" s="39">
        <v>0</v>
      </c>
      <c r="BD88" s="85">
        <f t="shared" si="130"/>
        <v>0</v>
      </c>
      <c r="BE88" s="39">
        <v>0</v>
      </c>
      <c r="BF88" s="85">
        <f t="shared" si="131"/>
        <v>0</v>
      </c>
      <c r="BG88" s="39">
        <v>0</v>
      </c>
      <c r="BH88" s="85">
        <f t="shared" si="132"/>
        <v>0</v>
      </c>
      <c r="BI88" s="39">
        <v>0</v>
      </c>
      <c r="BJ88" s="36">
        <f t="shared" si="107"/>
        <v>0</v>
      </c>
      <c r="BK88" s="39"/>
      <c r="BL88" s="85">
        <f t="shared" si="133"/>
        <v>0</v>
      </c>
      <c r="BM88" s="39">
        <v>0</v>
      </c>
      <c r="BN88" s="85">
        <f t="shared" si="134"/>
        <v>0</v>
      </c>
      <c r="BO88" s="39">
        <v>0</v>
      </c>
      <c r="BP88" s="85">
        <f t="shared" si="135"/>
        <v>0</v>
      </c>
      <c r="BQ88" s="77">
        <v>0</v>
      </c>
      <c r="BR88" s="85">
        <f t="shared" si="136"/>
        <v>0</v>
      </c>
      <c r="BS88" s="39">
        <v>0</v>
      </c>
      <c r="BT88" s="85">
        <f t="shared" si="137"/>
        <v>0</v>
      </c>
      <c r="BU88" s="39">
        <v>0</v>
      </c>
      <c r="BV88" s="85">
        <f t="shared" si="138"/>
        <v>0</v>
      </c>
      <c r="BW88" s="44">
        <v>0</v>
      </c>
      <c r="BX88" s="85">
        <f t="shared" si="139"/>
        <v>0</v>
      </c>
      <c r="BY88" s="39">
        <v>0</v>
      </c>
      <c r="BZ88" s="85">
        <f t="shared" si="140"/>
        <v>0</v>
      </c>
      <c r="CA88" s="44"/>
      <c r="CB88" s="41">
        <f t="shared" si="108"/>
        <v>0</v>
      </c>
      <c r="CC88" s="39">
        <v>0</v>
      </c>
      <c r="CD88" s="85">
        <f t="shared" si="141"/>
        <v>0</v>
      </c>
      <c r="CE88" s="39">
        <v>0</v>
      </c>
      <c r="CF88" s="36"/>
      <c r="CG88" s="37">
        <v>0</v>
      </c>
      <c r="CH88" s="85">
        <f t="shared" si="142"/>
        <v>0</v>
      </c>
      <c r="CI88" s="39">
        <v>0</v>
      </c>
      <c r="CJ88" s="85">
        <f t="shared" si="109"/>
        <v>0</v>
      </c>
      <c r="CK88" s="39"/>
      <c r="CL88" s="85">
        <f t="shared" si="143"/>
        <v>0</v>
      </c>
      <c r="CM88" s="39"/>
      <c r="CN88" s="85">
        <f t="shared" si="110"/>
        <v>0</v>
      </c>
      <c r="CO88" s="39">
        <v>0</v>
      </c>
      <c r="CP88" s="85">
        <f t="shared" si="111"/>
        <v>0</v>
      </c>
      <c r="CQ88" s="39">
        <v>0</v>
      </c>
      <c r="CR88" s="85">
        <f t="shared" si="112"/>
        <v>0</v>
      </c>
      <c r="CS88" s="39">
        <v>0</v>
      </c>
      <c r="CT88" s="85">
        <f t="shared" si="113"/>
        <v>0</v>
      </c>
      <c r="CU88" s="37"/>
      <c r="CV88" s="85">
        <f t="shared" si="144"/>
        <v>0</v>
      </c>
      <c r="CW88" s="37"/>
      <c r="CX88" s="36"/>
      <c r="CY88" s="36"/>
      <c r="CZ88" s="36">
        <f t="shared" si="114"/>
        <v>0</v>
      </c>
      <c r="DA88" s="36"/>
      <c r="DB88" s="36"/>
      <c r="DC88" s="36"/>
      <c r="DD88" s="36"/>
      <c r="DE88" s="43">
        <f t="shared" si="104"/>
        <v>31</v>
      </c>
      <c r="DF88" s="43">
        <f t="shared" si="105"/>
        <v>978712.04843775975</v>
      </c>
    </row>
    <row r="89" spans="1:110" s="106" customFormat="1" ht="60" x14ac:dyDescent="0.25">
      <c r="A89" s="103"/>
      <c r="B89" s="103">
        <v>60</v>
      </c>
      <c r="C89" s="144" t="s">
        <v>267</v>
      </c>
      <c r="D89" s="104" t="s">
        <v>268</v>
      </c>
      <c r="E89" s="29">
        <v>13916</v>
      </c>
      <c r="F89" s="145">
        <v>2.63</v>
      </c>
      <c r="G89" s="105">
        <v>0.23499999999999999</v>
      </c>
      <c r="H89" s="32">
        <v>1</v>
      </c>
      <c r="I89" s="33"/>
      <c r="J89" s="33"/>
      <c r="K89" s="34">
        <v>1.4</v>
      </c>
      <c r="L89" s="34">
        <v>1.68</v>
      </c>
      <c r="M89" s="34">
        <v>2.23</v>
      </c>
      <c r="N89" s="35">
        <v>2.57</v>
      </c>
      <c r="O89" s="46"/>
      <c r="P89" s="85">
        <f t="shared" si="115"/>
        <v>0</v>
      </c>
      <c r="Q89" s="39"/>
      <c r="R89" s="85">
        <f t="shared" si="116"/>
        <v>0</v>
      </c>
      <c r="S89" s="39"/>
      <c r="T89" s="85">
        <f t="shared" si="117"/>
        <v>0</v>
      </c>
      <c r="U89" s="37">
        <v>10</v>
      </c>
      <c r="V89" s="85">
        <f>(U89*$E89*$F89*((1-$G89)+$G89*$K89*$H89))</f>
        <v>400393.93519999995</v>
      </c>
      <c r="W89" s="39"/>
      <c r="X89" s="85">
        <f t="shared" si="118"/>
        <v>0</v>
      </c>
      <c r="Y89" s="39"/>
      <c r="Z89" s="85">
        <f t="shared" si="119"/>
        <v>0</v>
      </c>
      <c r="AA89" s="64">
        <v>0</v>
      </c>
      <c r="AB89" s="36">
        <v>0</v>
      </c>
      <c r="AC89" s="39"/>
      <c r="AD89" s="85">
        <f t="shared" si="120"/>
        <v>0</v>
      </c>
      <c r="AE89" s="39">
        <v>0</v>
      </c>
      <c r="AF89" s="85">
        <f t="shared" si="121"/>
        <v>0</v>
      </c>
      <c r="AG89" s="39">
        <v>0</v>
      </c>
      <c r="AH89" s="85">
        <f t="shared" si="122"/>
        <v>0</v>
      </c>
      <c r="AI89" s="37">
        <v>12</v>
      </c>
      <c r="AJ89" s="85">
        <f t="shared" si="146"/>
        <v>509371.35580799991</v>
      </c>
      <c r="AK89" s="39"/>
      <c r="AL89" s="85">
        <f t="shared" si="123"/>
        <v>0</v>
      </c>
      <c r="AM89" s="64"/>
      <c r="AN89" s="85">
        <f t="shared" si="106"/>
        <v>0</v>
      </c>
      <c r="AO89" s="39"/>
      <c r="AP89" s="85">
        <f t="shared" si="124"/>
        <v>0</v>
      </c>
      <c r="AQ89" s="39"/>
      <c r="AR89" s="85">
        <f t="shared" si="125"/>
        <v>0</v>
      </c>
      <c r="AS89" s="39"/>
      <c r="AT89" s="85">
        <f t="shared" si="126"/>
        <v>0</v>
      </c>
      <c r="AU89" s="39"/>
      <c r="AV89" s="85">
        <f t="shared" si="127"/>
        <v>0</v>
      </c>
      <c r="AW89" s="39"/>
      <c r="AX89" s="85">
        <f t="shared" si="128"/>
        <v>0</v>
      </c>
      <c r="AY89" s="39"/>
      <c r="AZ89" s="36"/>
      <c r="BA89" s="39"/>
      <c r="BB89" s="85">
        <f t="shared" si="129"/>
        <v>0</v>
      </c>
      <c r="BC89" s="39"/>
      <c r="BD89" s="85">
        <f t="shared" si="130"/>
        <v>0</v>
      </c>
      <c r="BE89" s="39"/>
      <c r="BF89" s="85">
        <f t="shared" si="131"/>
        <v>0</v>
      </c>
      <c r="BG89" s="39"/>
      <c r="BH89" s="85">
        <f t="shared" si="132"/>
        <v>0</v>
      </c>
      <c r="BI89" s="39"/>
      <c r="BJ89" s="36">
        <f t="shared" si="107"/>
        <v>0</v>
      </c>
      <c r="BK89" s="39"/>
      <c r="BL89" s="85">
        <f t="shared" si="133"/>
        <v>0</v>
      </c>
      <c r="BM89" s="39"/>
      <c r="BN89" s="85">
        <f t="shared" si="134"/>
        <v>0</v>
      </c>
      <c r="BO89" s="39"/>
      <c r="BP89" s="85">
        <f t="shared" si="135"/>
        <v>0</v>
      </c>
      <c r="BQ89" s="77"/>
      <c r="BR89" s="85">
        <f>(BQ89*$E89*$F89*((1-$G89)+$G89*$L89*$H89))</f>
        <v>0</v>
      </c>
      <c r="BS89" s="39"/>
      <c r="BT89" s="85">
        <f t="shared" si="137"/>
        <v>0</v>
      </c>
      <c r="BU89" s="39"/>
      <c r="BV89" s="85">
        <f t="shared" si="138"/>
        <v>0</v>
      </c>
      <c r="BW89" s="44"/>
      <c r="BX89" s="85">
        <f t="shared" si="139"/>
        <v>0</v>
      </c>
      <c r="BY89" s="39"/>
      <c r="BZ89" s="85">
        <f t="shared" si="140"/>
        <v>0</v>
      </c>
      <c r="CA89" s="44"/>
      <c r="CB89" s="41">
        <f t="shared" si="108"/>
        <v>0</v>
      </c>
      <c r="CC89" s="39"/>
      <c r="CD89" s="85">
        <f t="shared" si="141"/>
        <v>0</v>
      </c>
      <c r="CE89" s="39"/>
      <c r="CF89" s="36"/>
      <c r="CG89" s="37"/>
      <c r="CH89" s="85">
        <f t="shared" si="142"/>
        <v>0</v>
      </c>
      <c r="CI89" s="39"/>
      <c r="CJ89" s="85">
        <f t="shared" si="109"/>
        <v>0</v>
      </c>
      <c r="CK89" s="39"/>
      <c r="CL89" s="85">
        <f t="shared" si="143"/>
        <v>0</v>
      </c>
      <c r="CM89" s="39"/>
      <c r="CN89" s="85">
        <f>(CM89*$E89*$F89*((1-$G89)+$G89*$L89*$H89))</f>
        <v>0</v>
      </c>
      <c r="CO89" s="39"/>
      <c r="CP89" s="85">
        <f t="shared" si="111"/>
        <v>0</v>
      </c>
      <c r="CQ89" s="39"/>
      <c r="CR89" s="85">
        <f t="shared" si="112"/>
        <v>0</v>
      </c>
      <c r="CS89" s="39"/>
      <c r="CT89" s="85">
        <f t="shared" si="113"/>
        <v>0</v>
      </c>
      <c r="CU89" s="37"/>
      <c r="CV89" s="85">
        <f t="shared" si="144"/>
        <v>0</v>
      </c>
      <c r="CW89" s="37"/>
      <c r="CX89" s="36"/>
      <c r="CY89" s="36"/>
      <c r="CZ89" s="36">
        <f t="shared" si="114"/>
        <v>0</v>
      </c>
      <c r="DA89" s="36"/>
      <c r="DB89" s="36"/>
      <c r="DC89" s="36"/>
      <c r="DD89" s="36"/>
      <c r="DE89" s="43">
        <f t="shared" si="104"/>
        <v>22</v>
      </c>
      <c r="DF89" s="43">
        <f t="shared" si="105"/>
        <v>909765.2910079998</v>
      </c>
    </row>
    <row r="90" spans="1:110" s="106" customFormat="1" ht="60" x14ac:dyDescent="0.25">
      <c r="A90" s="103"/>
      <c r="B90" s="103">
        <v>61</v>
      </c>
      <c r="C90" s="144" t="s">
        <v>269</v>
      </c>
      <c r="D90" s="104" t="s">
        <v>270</v>
      </c>
      <c r="E90" s="29">
        <v>13916</v>
      </c>
      <c r="F90" s="145">
        <v>4.1900000000000004</v>
      </c>
      <c r="G90" s="105">
        <v>3.1399999999999997E-2</v>
      </c>
      <c r="H90" s="32">
        <v>1</v>
      </c>
      <c r="I90" s="33"/>
      <c r="J90" s="33"/>
      <c r="K90" s="34">
        <v>1.4</v>
      </c>
      <c r="L90" s="34">
        <v>1.68</v>
      </c>
      <c r="M90" s="34">
        <v>2.23</v>
      </c>
      <c r="N90" s="35">
        <v>2.57</v>
      </c>
      <c r="O90" s="46"/>
      <c r="P90" s="85">
        <f t="shared" si="115"/>
        <v>0</v>
      </c>
      <c r="Q90" s="39"/>
      <c r="R90" s="85">
        <f t="shared" si="116"/>
        <v>0</v>
      </c>
      <c r="S90" s="39"/>
      <c r="T90" s="85">
        <f t="shared" si="117"/>
        <v>0</v>
      </c>
      <c r="U90" s="37">
        <v>95</v>
      </c>
      <c r="V90" s="85">
        <f t="shared" si="145"/>
        <v>5608836.9533280004</v>
      </c>
      <c r="W90" s="39"/>
      <c r="X90" s="85">
        <f t="shared" si="118"/>
        <v>0</v>
      </c>
      <c r="Y90" s="39"/>
      <c r="Z90" s="85">
        <f t="shared" si="119"/>
        <v>0</v>
      </c>
      <c r="AA90" s="64">
        <v>0</v>
      </c>
      <c r="AB90" s="36">
        <v>0</v>
      </c>
      <c r="AC90" s="39"/>
      <c r="AD90" s="85">
        <f t="shared" si="120"/>
        <v>0</v>
      </c>
      <c r="AE90" s="39">
        <v>0</v>
      </c>
      <c r="AF90" s="85">
        <f t="shared" si="121"/>
        <v>0</v>
      </c>
      <c r="AG90" s="39">
        <v>0</v>
      </c>
      <c r="AH90" s="85">
        <f t="shared" si="122"/>
        <v>0</v>
      </c>
      <c r="AI90" s="37">
        <v>3</v>
      </c>
      <c r="AJ90" s="85">
        <f>(AI90*$E90*$F90*((1-$G90)+$G90*$L90*$H90))</f>
        <v>178659.09981024003</v>
      </c>
      <c r="AK90" s="39"/>
      <c r="AL90" s="85">
        <f t="shared" si="123"/>
        <v>0</v>
      </c>
      <c r="AM90" s="64"/>
      <c r="AN90" s="85">
        <f t="shared" si="106"/>
        <v>0</v>
      </c>
      <c r="AO90" s="39"/>
      <c r="AP90" s="85">
        <f t="shared" si="124"/>
        <v>0</v>
      </c>
      <c r="AQ90" s="39"/>
      <c r="AR90" s="85">
        <f t="shared" si="125"/>
        <v>0</v>
      </c>
      <c r="AS90" s="39"/>
      <c r="AT90" s="85">
        <f t="shared" si="126"/>
        <v>0</v>
      </c>
      <c r="AU90" s="39"/>
      <c r="AV90" s="85">
        <f t="shared" si="127"/>
        <v>0</v>
      </c>
      <c r="AW90" s="39"/>
      <c r="AX90" s="85">
        <f t="shared" si="128"/>
        <v>0</v>
      </c>
      <c r="AY90" s="39"/>
      <c r="AZ90" s="36"/>
      <c r="BA90" s="39"/>
      <c r="BB90" s="85">
        <f t="shared" si="129"/>
        <v>0</v>
      </c>
      <c r="BC90" s="39"/>
      <c r="BD90" s="85">
        <f t="shared" si="130"/>
        <v>0</v>
      </c>
      <c r="BE90" s="39"/>
      <c r="BF90" s="85">
        <f t="shared" si="131"/>
        <v>0</v>
      </c>
      <c r="BG90" s="39"/>
      <c r="BH90" s="85">
        <f t="shared" si="132"/>
        <v>0</v>
      </c>
      <c r="BI90" s="39"/>
      <c r="BJ90" s="36">
        <f t="shared" si="107"/>
        <v>0</v>
      </c>
      <c r="BK90" s="39"/>
      <c r="BL90" s="85">
        <f t="shared" si="133"/>
        <v>0</v>
      </c>
      <c r="BM90" s="39"/>
      <c r="BN90" s="85">
        <f t="shared" si="134"/>
        <v>0</v>
      </c>
      <c r="BO90" s="39"/>
      <c r="BP90" s="85">
        <f t="shared" si="135"/>
        <v>0</v>
      </c>
      <c r="BQ90" s="77"/>
      <c r="BR90" s="85">
        <f t="shared" si="136"/>
        <v>0</v>
      </c>
      <c r="BS90" s="39"/>
      <c r="BT90" s="85">
        <f t="shared" si="137"/>
        <v>0</v>
      </c>
      <c r="BU90" s="39"/>
      <c r="BV90" s="85">
        <f t="shared" si="138"/>
        <v>0</v>
      </c>
      <c r="BW90" s="44"/>
      <c r="BX90" s="85">
        <f t="shared" si="139"/>
        <v>0</v>
      </c>
      <c r="BY90" s="39"/>
      <c r="BZ90" s="85">
        <f>(BY90*$E90*$F90*((1-$G90)+$G90*$L90*$H90))</f>
        <v>0</v>
      </c>
      <c r="CA90" s="44"/>
      <c r="CB90" s="41">
        <f t="shared" si="108"/>
        <v>0</v>
      </c>
      <c r="CC90" s="39"/>
      <c r="CD90" s="85">
        <f t="shared" si="141"/>
        <v>0</v>
      </c>
      <c r="CE90" s="39"/>
      <c r="CF90" s="36"/>
      <c r="CG90" s="37"/>
      <c r="CH90" s="85">
        <f t="shared" si="142"/>
        <v>0</v>
      </c>
      <c r="CI90" s="39"/>
      <c r="CJ90" s="85">
        <f t="shared" si="109"/>
        <v>0</v>
      </c>
      <c r="CK90" s="39"/>
      <c r="CL90" s="85">
        <f t="shared" si="143"/>
        <v>0</v>
      </c>
      <c r="CM90" s="39"/>
      <c r="CN90" s="85">
        <f t="shared" si="110"/>
        <v>0</v>
      </c>
      <c r="CO90" s="39"/>
      <c r="CP90" s="85">
        <f t="shared" si="111"/>
        <v>0</v>
      </c>
      <c r="CQ90" s="39"/>
      <c r="CR90" s="85">
        <f t="shared" si="112"/>
        <v>0</v>
      </c>
      <c r="CS90" s="39"/>
      <c r="CT90" s="85">
        <f t="shared" si="113"/>
        <v>0</v>
      </c>
      <c r="CU90" s="37"/>
      <c r="CV90" s="85">
        <f t="shared" si="144"/>
        <v>0</v>
      </c>
      <c r="CW90" s="37"/>
      <c r="CX90" s="36"/>
      <c r="CY90" s="36"/>
      <c r="CZ90" s="36">
        <f t="shared" si="114"/>
        <v>0</v>
      </c>
      <c r="DA90" s="36"/>
      <c r="DB90" s="36"/>
      <c r="DC90" s="36"/>
      <c r="DD90" s="36"/>
      <c r="DE90" s="43">
        <f t="shared" si="104"/>
        <v>98</v>
      </c>
      <c r="DF90" s="43">
        <f t="shared" si="105"/>
        <v>5787496.0531382402</v>
      </c>
    </row>
    <row r="91" spans="1:110" s="106" customFormat="1" ht="60" x14ac:dyDescent="0.25">
      <c r="A91" s="103"/>
      <c r="B91" s="103">
        <v>62</v>
      </c>
      <c r="C91" s="144" t="s">
        <v>271</v>
      </c>
      <c r="D91" s="104" t="s">
        <v>272</v>
      </c>
      <c r="E91" s="29">
        <v>13916</v>
      </c>
      <c r="F91" s="145">
        <v>4.93</v>
      </c>
      <c r="G91" s="105">
        <v>2.0400000000000001E-2</v>
      </c>
      <c r="H91" s="32">
        <v>1</v>
      </c>
      <c r="I91" s="33"/>
      <c r="J91" s="33"/>
      <c r="K91" s="34">
        <v>1.4</v>
      </c>
      <c r="L91" s="34">
        <v>1.68</v>
      </c>
      <c r="M91" s="34">
        <v>2.23</v>
      </c>
      <c r="N91" s="35">
        <v>2.57</v>
      </c>
      <c r="O91" s="46"/>
      <c r="P91" s="85">
        <f t="shared" si="115"/>
        <v>0</v>
      </c>
      <c r="Q91" s="39"/>
      <c r="R91" s="85">
        <f t="shared" si="116"/>
        <v>0</v>
      </c>
      <c r="S91" s="39"/>
      <c r="T91" s="85">
        <f t="shared" si="117"/>
        <v>0</v>
      </c>
      <c r="U91" s="37">
        <v>95</v>
      </c>
      <c r="V91" s="85">
        <f t="shared" si="145"/>
        <v>6570741.878175999</v>
      </c>
      <c r="W91" s="39"/>
      <c r="X91" s="85">
        <f t="shared" si="118"/>
        <v>0</v>
      </c>
      <c r="Y91" s="39"/>
      <c r="Z91" s="85">
        <f t="shared" si="119"/>
        <v>0</v>
      </c>
      <c r="AA91" s="64">
        <v>0</v>
      </c>
      <c r="AB91" s="36">
        <v>0</v>
      </c>
      <c r="AC91" s="39"/>
      <c r="AD91" s="85">
        <f t="shared" si="120"/>
        <v>0</v>
      </c>
      <c r="AE91" s="39">
        <v>0</v>
      </c>
      <c r="AF91" s="85">
        <f t="shared" si="121"/>
        <v>0</v>
      </c>
      <c r="AG91" s="39">
        <v>0</v>
      </c>
      <c r="AH91" s="85">
        <f t="shared" si="122"/>
        <v>0</v>
      </c>
      <c r="AI91" s="37">
        <v>24</v>
      </c>
      <c r="AJ91" s="85">
        <f t="shared" si="146"/>
        <v>1669381.93841664</v>
      </c>
      <c r="AK91" s="39"/>
      <c r="AL91" s="85">
        <f t="shared" si="123"/>
        <v>0</v>
      </c>
      <c r="AM91" s="64"/>
      <c r="AN91" s="85">
        <f t="shared" si="106"/>
        <v>0</v>
      </c>
      <c r="AO91" s="39"/>
      <c r="AP91" s="85">
        <f t="shared" si="124"/>
        <v>0</v>
      </c>
      <c r="AQ91" s="39"/>
      <c r="AR91" s="85">
        <f t="shared" si="125"/>
        <v>0</v>
      </c>
      <c r="AS91" s="39"/>
      <c r="AT91" s="85">
        <f t="shared" si="126"/>
        <v>0</v>
      </c>
      <c r="AU91" s="39"/>
      <c r="AV91" s="85">
        <f t="shared" si="127"/>
        <v>0</v>
      </c>
      <c r="AW91" s="39"/>
      <c r="AX91" s="85">
        <f t="shared" si="128"/>
        <v>0</v>
      </c>
      <c r="AY91" s="39"/>
      <c r="AZ91" s="36"/>
      <c r="BA91" s="39"/>
      <c r="BB91" s="85">
        <f t="shared" si="129"/>
        <v>0</v>
      </c>
      <c r="BC91" s="39"/>
      <c r="BD91" s="85">
        <f t="shared" si="130"/>
        <v>0</v>
      </c>
      <c r="BE91" s="39"/>
      <c r="BF91" s="85">
        <f t="shared" si="131"/>
        <v>0</v>
      </c>
      <c r="BG91" s="39"/>
      <c r="BH91" s="85">
        <f t="shared" si="132"/>
        <v>0</v>
      </c>
      <c r="BI91" s="39"/>
      <c r="BJ91" s="36">
        <f t="shared" si="107"/>
        <v>0</v>
      </c>
      <c r="BK91" s="39"/>
      <c r="BL91" s="85">
        <f t="shared" si="133"/>
        <v>0</v>
      </c>
      <c r="BM91" s="39"/>
      <c r="BN91" s="85">
        <f t="shared" si="134"/>
        <v>0</v>
      </c>
      <c r="BO91" s="39"/>
      <c r="BP91" s="85">
        <f t="shared" si="135"/>
        <v>0</v>
      </c>
      <c r="BQ91" s="77"/>
      <c r="BR91" s="85">
        <f t="shared" si="136"/>
        <v>0</v>
      </c>
      <c r="BS91" s="39"/>
      <c r="BT91" s="85">
        <f t="shared" si="137"/>
        <v>0</v>
      </c>
      <c r="BU91" s="39"/>
      <c r="BV91" s="85">
        <f t="shared" si="138"/>
        <v>0</v>
      </c>
      <c r="BW91" s="44"/>
      <c r="BX91" s="85">
        <f>(BW91*$E91*$F91*((1-$G91)+$G91*$L91*$H91))</f>
        <v>0</v>
      </c>
      <c r="BY91" s="39"/>
      <c r="BZ91" s="85">
        <f t="shared" si="140"/>
        <v>0</v>
      </c>
      <c r="CA91" s="44"/>
      <c r="CB91" s="41">
        <f t="shared" si="108"/>
        <v>0</v>
      </c>
      <c r="CC91" s="39"/>
      <c r="CD91" s="85">
        <f t="shared" si="141"/>
        <v>0</v>
      </c>
      <c r="CE91" s="39"/>
      <c r="CF91" s="36"/>
      <c r="CG91" s="37"/>
      <c r="CH91" s="85">
        <f t="shared" si="142"/>
        <v>0</v>
      </c>
      <c r="CI91" s="39"/>
      <c r="CJ91" s="85">
        <f t="shared" si="109"/>
        <v>0</v>
      </c>
      <c r="CK91" s="39"/>
      <c r="CL91" s="85">
        <f t="shared" si="143"/>
        <v>0</v>
      </c>
      <c r="CM91" s="39"/>
      <c r="CN91" s="85">
        <f t="shared" si="110"/>
        <v>0</v>
      </c>
      <c r="CO91" s="39"/>
      <c r="CP91" s="85">
        <f t="shared" si="111"/>
        <v>0</v>
      </c>
      <c r="CQ91" s="39"/>
      <c r="CR91" s="85">
        <f t="shared" si="112"/>
        <v>0</v>
      </c>
      <c r="CS91" s="39"/>
      <c r="CT91" s="85">
        <f t="shared" si="113"/>
        <v>0</v>
      </c>
      <c r="CU91" s="37"/>
      <c r="CV91" s="85">
        <f t="shared" si="144"/>
        <v>0</v>
      </c>
      <c r="CW91" s="37"/>
      <c r="CX91" s="36"/>
      <c r="CY91" s="36"/>
      <c r="CZ91" s="36">
        <f t="shared" si="114"/>
        <v>0</v>
      </c>
      <c r="DA91" s="36"/>
      <c r="DB91" s="36"/>
      <c r="DC91" s="36"/>
      <c r="DD91" s="36"/>
      <c r="DE91" s="43">
        <f t="shared" si="104"/>
        <v>119</v>
      </c>
      <c r="DF91" s="43">
        <f t="shared" si="105"/>
        <v>8240123.8165926393</v>
      </c>
    </row>
    <row r="92" spans="1:110" s="106" customFormat="1" ht="60" x14ac:dyDescent="0.25">
      <c r="A92" s="103"/>
      <c r="B92" s="103">
        <v>63</v>
      </c>
      <c r="C92" s="144" t="s">
        <v>273</v>
      </c>
      <c r="D92" s="104" t="s">
        <v>274</v>
      </c>
      <c r="E92" s="29">
        <v>13916</v>
      </c>
      <c r="F92" s="145">
        <v>5.87</v>
      </c>
      <c r="G92" s="105">
        <v>6.59E-2</v>
      </c>
      <c r="H92" s="32">
        <v>1</v>
      </c>
      <c r="I92" s="33"/>
      <c r="J92" s="33"/>
      <c r="K92" s="34">
        <v>1.4</v>
      </c>
      <c r="L92" s="34">
        <v>1.68</v>
      </c>
      <c r="M92" s="34">
        <v>2.23</v>
      </c>
      <c r="N92" s="35">
        <v>2.57</v>
      </c>
      <c r="O92" s="46"/>
      <c r="P92" s="85">
        <f t="shared" si="115"/>
        <v>0</v>
      </c>
      <c r="Q92" s="39"/>
      <c r="R92" s="85">
        <f t="shared" si="116"/>
        <v>0</v>
      </c>
      <c r="S92" s="39"/>
      <c r="T92" s="85">
        <f t="shared" si="117"/>
        <v>0</v>
      </c>
      <c r="U92" s="37">
        <v>75</v>
      </c>
      <c r="V92" s="85">
        <f t="shared" si="145"/>
        <v>6288014.0408399999</v>
      </c>
      <c r="W92" s="39"/>
      <c r="X92" s="85">
        <f t="shared" si="118"/>
        <v>0</v>
      </c>
      <c r="Y92" s="39"/>
      <c r="Z92" s="85">
        <f t="shared" si="119"/>
        <v>0</v>
      </c>
      <c r="AA92" s="64"/>
      <c r="AB92" s="36"/>
      <c r="AC92" s="39"/>
      <c r="AD92" s="85">
        <f t="shared" si="120"/>
        <v>0</v>
      </c>
      <c r="AE92" s="39"/>
      <c r="AF92" s="85">
        <f t="shared" si="121"/>
        <v>0</v>
      </c>
      <c r="AG92" s="39">
        <v>0</v>
      </c>
      <c r="AH92" s="85">
        <f t="shared" si="122"/>
        <v>0</v>
      </c>
      <c r="AI92" s="37">
        <v>3</v>
      </c>
      <c r="AJ92" s="85">
        <f t="shared" si="146"/>
        <v>256042.42277712002</v>
      </c>
      <c r="AK92" s="39"/>
      <c r="AL92" s="85">
        <f t="shared" si="123"/>
        <v>0</v>
      </c>
      <c r="AM92" s="64"/>
      <c r="AN92" s="85">
        <f t="shared" si="106"/>
        <v>0</v>
      </c>
      <c r="AO92" s="39"/>
      <c r="AP92" s="85">
        <f t="shared" si="124"/>
        <v>0</v>
      </c>
      <c r="AQ92" s="39"/>
      <c r="AR92" s="85">
        <f t="shared" si="125"/>
        <v>0</v>
      </c>
      <c r="AS92" s="39"/>
      <c r="AT92" s="85">
        <f t="shared" si="126"/>
        <v>0</v>
      </c>
      <c r="AU92" s="39"/>
      <c r="AV92" s="85">
        <f t="shared" si="127"/>
        <v>0</v>
      </c>
      <c r="AW92" s="39"/>
      <c r="AX92" s="85">
        <f t="shared" si="128"/>
        <v>0</v>
      </c>
      <c r="AY92" s="39"/>
      <c r="AZ92" s="36"/>
      <c r="BA92" s="39"/>
      <c r="BB92" s="85">
        <f t="shared" si="129"/>
        <v>0</v>
      </c>
      <c r="BC92" s="39"/>
      <c r="BD92" s="85">
        <f t="shared" si="130"/>
        <v>0</v>
      </c>
      <c r="BE92" s="39"/>
      <c r="BF92" s="85">
        <f t="shared" si="131"/>
        <v>0</v>
      </c>
      <c r="BG92" s="39"/>
      <c r="BH92" s="85">
        <f t="shared" si="132"/>
        <v>0</v>
      </c>
      <c r="BI92" s="39"/>
      <c r="BJ92" s="36">
        <f t="shared" si="107"/>
        <v>0</v>
      </c>
      <c r="BK92" s="39"/>
      <c r="BL92" s="85">
        <f>(BK92*$E92*$F92*((1-$G92)+$G92*$K92*$H92))</f>
        <v>0</v>
      </c>
      <c r="BM92" s="39"/>
      <c r="BN92" s="85">
        <f t="shared" si="134"/>
        <v>0</v>
      </c>
      <c r="BO92" s="39"/>
      <c r="BP92" s="85">
        <f t="shared" si="135"/>
        <v>0</v>
      </c>
      <c r="BQ92" s="77"/>
      <c r="BR92" s="85">
        <f t="shared" si="136"/>
        <v>0</v>
      </c>
      <c r="BS92" s="39"/>
      <c r="BT92" s="85">
        <f t="shared" si="137"/>
        <v>0</v>
      </c>
      <c r="BU92" s="39"/>
      <c r="BV92" s="85">
        <f t="shared" si="138"/>
        <v>0</v>
      </c>
      <c r="BW92" s="44"/>
      <c r="BX92" s="85">
        <f t="shared" si="139"/>
        <v>0</v>
      </c>
      <c r="BY92" s="39"/>
      <c r="BZ92" s="85">
        <f t="shared" si="140"/>
        <v>0</v>
      </c>
      <c r="CA92" s="44"/>
      <c r="CB92" s="41">
        <f t="shared" si="108"/>
        <v>0</v>
      </c>
      <c r="CC92" s="39"/>
      <c r="CD92" s="85">
        <f t="shared" si="141"/>
        <v>0</v>
      </c>
      <c r="CE92" s="39"/>
      <c r="CF92" s="36"/>
      <c r="CG92" s="37"/>
      <c r="CH92" s="85">
        <f t="shared" si="142"/>
        <v>0</v>
      </c>
      <c r="CI92" s="39"/>
      <c r="CJ92" s="85">
        <f t="shared" si="109"/>
        <v>0</v>
      </c>
      <c r="CK92" s="39"/>
      <c r="CL92" s="85">
        <f t="shared" si="143"/>
        <v>0</v>
      </c>
      <c r="CM92" s="39"/>
      <c r="CN92" s="85">
        <f t="shared" si="110"/>
        <v>0</v>
      </c>
      <c r="CO92" s="39"/>
      <c r="CP92" s="85">
        <f t="shared" si="111"/>
        <v>0</v>
      </c>
      <c r="CQ92" s="39"/>
      <c r="CR92" s="85">
        <f t="shared" si="112"/>
        <v>0</v>
      </c>
      <c r="CS92" s="39"/>
      <c r="CT92" s="85">
        <f t="shared" si="113"/>
        <v>0</v>
      </c>
      <c r="CU92" s="37"/>
      <c r="CV92" s="85">
        <f t="shared" si="144"/>
        <v>0</v>
      </c>
      <c r="CW92" s="37"/>
      <c r="CX92" s="36"/>
      <c r="CY92" s="36"/>
      <c r="CZ92" s="36">
        <f t="shared" si="114"/>
        <v>0</v>
      </c>
      <c r="DA92" s="36"/>
      <c r="DB92" s="36"/>
      <c r="DC92" s="36"/>
      <c r="DD92" s="36"/>
      <c r="DE92" s="43">
        <f t="shared" si="104"/>
        <v>78</v>
      </c>
      <c r="DF92" s="43">
        <f t="shared" si="105"/>
        <v>6544056.4636171199</v>
      </c>
    </row>
    <row r="93" spans="1:110" s="106" customFormat="1" ht="60" x14ac:dyDescent="0.25">
      <c r="A93" s="103"/>
      <c r="B93" s="103">
        <v>64</v>
      </c>
      <c r="C93" s="144" t="s">
        <v>275</v>
      </c>
      <c r="D93" s="104" t="s">
        <v>276</v>
      </c>
      <c r="E93" s="29">
        <v>13916</v>
      </c>
      <c r="F93" s="145">
        <v>7.66</v>
      </c>
      <c r="G93" s="105">
        <v>0.1106</v>
      </c>
      <c r="H93" s="32">
        <v>1</v>
      </c>
      <c r="I93" s="33"/>
      <c r="J93" s="33"/>
      <c r="K93" s="34">
        <v>1.4</v>
      </c>
      <c r="L93" s="34">
        <v>1.68</v>
      </c>
      <c r="M93" s="34">
        <v>2.23</v>
      </c>
      <c r="N93" s="35">
        <v>2.57</v>
      </c>
      <c r="O93" s="46"/>
      <c r="P93" s="85">
        <f t="shared" si="115"/>
        <v>0</v>
      </c>
      <c r="Q93" s="39"/>
      <c r="R93" s="85">
        <f t="shared" si="116"/>
        <v>0</v>
      </c>
      <c r="S93" s="39"/>
      <c r="T93" s="85">
        <f t="shared" si="117"/>
        <v>0</v>
      </c>
      <c r="U93" s="37">
        <v>30</v>
      </c>
      <c r="V93" s="85">
        <f t="shared" si="145"/>
        <v>3339371.7544320007</v>
      </c>
      <c r="W93" s="39"/>
      <c r="X93" s="85">
        <f t="shared" si="118"/>
        <v>0</v>
      </c>
      <c r="Y93" s="39"/>
      <c r="Z93" s="85">
        <f t="shared" si="119"/>
        <v>0</v>
      </c>
      <c r="AA93" s="64">
        <v>0</v>
      </c>
      <c r="AB93" s="36">
        <v>0</v>
      </c>
      <c r="AC93" s="39">
        <v>0</v>
      </c>
      <c r="AD93" s="85">
        <f t="shared" si="120"/>
        <v>0</v>
      </c>
      <c r="AE93" s="39">
        <v>0</v>
      </c>
      <c r="AF93" s="85">
        <f>(AE93*$E93*$F93*((1-$G93)+$G93*$K93*$H93))</f>
        <v>0</v>
      </c>
      <c r="AG93" s="39">
        <v>0</v>
      </c>
      <c r="AH93" s="85">
        <f t="shared" si="122"/>
        <v>0</v>
      </c>
      <c r="AI93" s="37">
        <v>5</v>
      </c>
      <c r="AJ93" s="85">
        <f>(AI93*$E93*$F93*((1-$G93)+$G93*$L93*$H93))</f>
        <v>573067.37042240007</v>
      </c>
      <c r="AK93" s="39"/>
      <c r="AL93" s="85">
        <f>(AK93*$E93*$F93*((1-$G93)+$G93*$L93*$H93))</f>
        <v>0</v>
      </c>
      <c r="AM93" s="64"/>
      <c r="AN93" s="85">
        <f t="shared" si="106"/>
        <v>0</v>
      </c>
      <c r="AO93" s="39"/>
      <c r="AP93" s="85">
        <f t="shared" si="124"/>
        <v>0</v>
      </c>
      <c r="AQ93" s="39"/>
      <c r="AR93" s="85">
        <f t="shared" si="125"/>
        <v>0</v>
      </c>
      <c r="AS93" s="39"/>
      <c r="AT93" s="85">
        <f t="shared" si="126"/>
        <v>0</v>
      </c>
      <c r="AU93" s="39"/>
      <c r="AV93" s="85">
        <f t="shared" si="127"/>
        <v>0</v>
      </c>
      <c r="AW93" s="39"/>
      <c r="AX93" s="85">
        <f t="shared" si="128"/>
        <v>0</v>
      </c>
      <c r="AY93" s="39"/>
      <c r="AZ93" s="36"/>
      <c r="BA93" s="39"/>
      <c r="BB93" s="85">
        <f t="shared" si="129"/>
        <v>0</v>
      </c>
      <c r="BC93" s="39"/>
      <c r="BD93" s="85">
        <f t="shared" si="130"/>
        <v>0</v>
      </c>
      <c r="BE93" s="39"/>
      <c r="BF93" s="85">
        <f t="shared" si="131"/>
        <v>0</v>
      </c>
      <c r="BG93" s="39"/>
      <c r="BH93" s="85">
        <f t="shared" si="132"/>
        <v>0</v>
      </c>
      <c r="BI93" s="39"/>
      <c r="BJ93" s="36">
        <f t="shared" si="107"/>
        <v>0</v>
      </c>
      <c r="BK93" s="39"/>
      <c r="BL93" s="85">
        <f t="shared" si="133"/>
        <v>0</v>
      </c>
      <c r="BM93" s="39"/>
      <c r="BN93" s="85">
        <f t="shared" si="134"/>
        <v>0</v>
      </c>
      <c r="BO93" s="39"/>
      <c r="BP93" s="85">
        <f t="shared" si="135"/>
        <v>0</v>
      </c>
      <c r="BQ93" s="77"/>
      <c r="BR93" s="85">
        <f t="shared" si="136"/>
        <v>0</v>
      </c>
      <c r="BS93" s="39"/>
      <c r="BT93" s="85">
        <f t="shared" si="137"/>
        <v>0</v>
      </c>
      <c r="BU93" s="39"/>
      <c r="BV93" s="85">
        <f t="shared" si="138"/>
        <v>0</v>
      </c>
      <c r="BW93" s="44"/>
      <c r="BX93" s="85">
        <f t="shared" si="139"/>
        <v>0</v>
      </c>
      <c r="BY93" s="39"/>
      <c r="BZ93" s="85">
        <f t="shared" si="140"/>
        <v>0</v>
      </c>
      <c r="CA93" s="44"/>
      <c r="CB93" s="41">
        <f t="shared" si="108"/>
        <v>0</v>
      </c>
      <c r="CC93" s="39"/>
      <c r="CD93" s="85">
        <f t="shared" si="141"/>
        <v>0</v>
      </c>
      <c r="CE93" s="39"/>
      <c r="CF93" s="36"/>
      <c r="CG93" s="37"/>
      <c r="CH93" s="85">
        <f t="shared" si="142"/>
        <v>0</v>
      </c>
      <c r="CI93" s="39"/>
      <c r="CJ93" s="85">
        <f t="shared" si="109"/>
        <v>0</v>
      </c>
      <c r="CK93" s="39"/>
      <c r="CL93" s="85">
        <f t="shared" si="143"/>
        <v>0</v>
      </c>
      <c r="CM93" s="39"/>
      <c r="CN93" s="85">
        <f t="shared" si="110"/>
        <v>0</v>
      </c>
      <c r="CO93" s="39"/>
      <c r="CP93" s="85">
        <f t="shared" si="111"/>
        <v>0</v>
      </c>
      <c r="CQ93" s="39"/>
      <c r="CR93" s="85">
        <f t="shared" si="112"/>
        <v>0</v>
      </c>
      <c r="CS93" s="39"/>
      <c r="CT93" s="85">
        <f t="shared" si="113"/>
        <v>0</v>
      </c>
      <c r="CU93" s="37"/>
      <c r="CV93" s="85">
        <f t="shared" si="144"/>
        <v>0</v>
      </c>
      <c r="CW93" s="37"/>
      <c r="CX93" s="36"/>
      <c r="CY93" s="36"/>
      <c r="CZ93" s="36">
        <f t="shared" si="114"/>
        <v>0</v>
      </c>
      <c r="DA93" s="36"/>
      <c r="DB93" s="36"/>
      <c r="DC93" s="36"/>
      <c r="DD93" s="36"/>
      <c r="DE93" s="43">
        <f t="shared" si="104"/>
        <v>35</v>
      </c>
      <c r="DF93" s="43">
        <f t="shared" si="105"/>
        <v>3912439.1248544008</v>
      </c>
    </row>
    <row r="94" spans="1:110" s="106" customFormat="1" ht="60" x14ac:dyDescent="0.25">
      <c r="A94" s="103"/>
      <c r="B94" s="103">
        <v>65</v>
      </c>
      <c r="C94" s="144" t="s">
        <v>277</v>
      </c>
      <c r="D94" s="104" t="s">
        <v>278</v>
      </c>
      <c r="E94" s="29">
        <v>13916</v>
      </c>
      <c r="F94" s="145">
        <v>8.57</v>
      </c>
      <c r="G94" s="105">
        <v>0.15079999999999999</v>
      </c>
      <c r="H94" s="32">
        <v>1</v>
      </c>
      <c r="I94" s="33"/>
      <c r="J94" s="33"/>
      <c r="K94" s="74">
        <v>1.4</v>
      </c>
      <c r="L94" s="74">
        <v>1.68</v>
      </c>
      <c r="M94" s="74">
        <v>2.23</v>
      </c>
      <c r="N94" s="75">
        <v>2.57</v>
      </c>
      <c r="O94" s="46"/>
      <c r="P94" s="85">
        <f t="shared" si="115"/>
        <v>0</v>
      </c>
      <c r="Q94" s="39"/>
      <c r="R94" s="85">
        <f t="shared" si="116"/>
        <v>0</v>
      </c>
      <c r="S94" s="39"/>
      <c r="T94" s="85">
        <f t="shared" si="117"/>
        <v>0</v>
      </c>
      <c r="U94" s="37">
        <v>15</v>
      </c>
      <c r="V94" s="85">
        <f t="shared" si="145"/>
        <v>1896808.3565759999</v>
      </c>
      <c r="W94" s="39"/>
      <c r="X94" s="85">
        <f t="shared" si="118"/>
        <v>0</v>
      </c>
      <c r="Y94" s="39"/>
      <c r="Z94" s="85">
        <f t="shared" si="119"/>
        <v>0</v>
      </c>
      <c r="AA94" s="64">
        <v>0</v>
      </c>
      <c r="AB94" s="36">
        <v>0</v>
      </c>
      <c r="AC94" s="39">
        <v>0</v>
      </c>
      <c r="AD94" s="85">
        <f t="shared" si="120"/>
        <v>0</v>
      </c>
      <c r="AE94" s="39">
        <v>0</v>
      </c>
      <c r="AF94" s="85">
        <f t="shared" si="121"/>
        <v>0</v>
      </c>
      <c r="AG94" s="39">
        <v>0</v>
      </c>
      <c r="AH94" s="85">
        <f t="shared" si="122"/>
        <v>0</v>
      </c>
      <c r="AI94" s="37">
        <v>40</v>
      </c>
      <c r="AJ94" s="85">
        <f t="shared" si="146"/>
        <v>5259581.1898111999</v>
      </c>
      <c r="AK94" s="39"/>
      <c r="AL94" s="85">
        <f t="shared" si="123"/>
        <v>0</v>
      </c>
      <c r="AM94" s="64"/>
      <c r="AN94" s="85">
        <f t="shared" si="106"/>
        <v>0</v>
      </c>
      <c r="AO94" s="39"/>
      <c r="AP94" s="85">
        <f t="shared" si="124"/>
        <v>0</v>
      </c>
      <c r="AQ94" s="39"/>
      <c r="AR94" s="85">
        <f t="shared" si="125"/>
        <v>0</v>
      </c>
      <c r="AS94" s="39"/>
      <c r="AT94" s="85">
        <f t="shared" si="126"/>
        <v>0</v>
      </c>
      <c r="AU94" s="39"/>
      <c r="AV94" s="85">
        <f t="shared" si="127"/>
        <v>0</v>
      </c>
      <c r="AW94" s="39"/>
      <c r="AX94" s="85">
        <f t="shared" si="128"/>
        <v>0</v>
      </c>
      <c r="AY94" s="39"/>
      <c r="AZ94" s="36"/>
      <c r="BA94" s="39"/>
      <c r="BB94" s="85">
        <f t="shared" si="129"/>
        <v>0</v>
      </c>
      <c r="BC94" s="39"/>
      <c r="BD94" s="85">
        <f t="shared" si="130"/>
        <v>0</v>
      </c>
      <c r="BE94" s="39"/>
      <c r="BF94" s="85">
        <f t="shared" si="131"/>
        <v>0</v>
      </c>
      <c r="BG94" s="39"/>
      <c r="BH94" s="85">
        <f t="shared" si="132"/>
        <v>0</v>
      </c>
      <c r="BI94" s="39"/>
      <c r="BJ94" s="36"/>
      <c r="BK94" s="39"/>
      <c r="BL94" s="85">
        <f t="shared" si="133"/>
        <v>0</v>
      </c>
      <c r="BM94" s="39"/>
      <c r="BN94" s="85">
        <f t="shared" si="134"/>
        <v>0</v>
      </c>
      <c r="BO94" s="39"/>
      <c r="BP94" s="85">
        <f t="shared" si="135"/>
        <v>0</v>
      </c>
      <c r="BQ94" s="77"/>
      <c r="BR94" s="85">
        <f t="shared" si="136"/>
        <v>0</v>
      </c>
      <c r="BS94" s="39"/>
      <c r="BT94" s="85">
        <f t="shared" si="137"/>
        <v>0</v>
      </c>
      <c r="BU94" s="39"/>
      <c r="BV94" s="85">
        <f t="shared" si="138"/>
        <v>0</v>
      </c>
      <c r="BW94" s="44"/>
      <c r="BX94" s="85">
        <f t="shared" si="139"/>
        <v>0</v>
      </c>
      <c r="BY94" s="39"/>
      <c r="BZ94" s="85">
        <f t="shared" si="140"/>
        <v>0</v>
      </c>
      <c r="CA94" s="44"/>
      <c r="CB94" s="41"/>
      <c r="CC94" s="39"/>
      <c r="CD94" s="85">
        <f t="shared" si="141"/>
        <v>0</v>
      </c>
      <c r="CE94" s="39"/>
      <c r="CF94" s="36"/>
      <c r="CG94" s="37"/>
      <c r="CH94" s="85">
        <f t="shared" si="142"/>
        <v>0</v>
      </c>
      <c r="CI94" s="39"/>
      <c r="CJ94" s="85">
        <f t="shared" si="109"/>
        <v>0</v>
      </c>
      <c r="CK94" s="39"/>
      <c r="CL94" s="85">
        <f t="shared" si="143"/>
        <v>0</v>
      </c>
      <c r="CM94" s="39"/>
      <c r="CN94" s="85">
        <f t="shared" si="110"/>
        <v>0</v>
      </c>
      <c r="CO94" s="39"/>
      <c r="CP94" s="85">
        <f t="shared" si="111"/>
        <v>0</v>
      </c>
      <c r="CQ94" s="39"/>
      <c r="CR94" s="85">
        <f t="shared" si="112"/>
        <v>0</v>
      </c>
      <c r="CS94" s="39"/>
      <c r="CT94" s="85">
        <f t="shared" si="113"/>
        <v>0</v>
      </c>
      <c r="CU94" s="37"/>
      <c r="CV94" s="85">
        <f t="shared" si="144"/>
        <v>0</v>
      </c>
      <c r="CW94" s="37"/>
      <c r="CX94" s="36"/>
      <c r="CY94" s="36"/>
      <c r="CZ94" s="36"/>
      <c r="DA94" s="36"/>
      <c r="DB94" s="36"/>
      <c r="DC94" s="36"/>
      <c r="DD94" s="36"/>
      <c r="DE94" s="43">
        <f t="shared" si="104"/>
        <v>55</v>
      </c>
      <c r="DF94" s="43">
        <f t="shared" si="105"/>
        <v>7156389.5463871993</v>
      </c>
    </row>
    <row r="95" spans="1:110" s="106" customFormat="1" ht="60" x14ac:dyDescent="0.25">
      <c r="A95" s="103"/>
      <c r="B95" s="103">
        <v>66</v>
      </c>
      <c r="C95" s="144" t="s">
        <v>279</v>
      </c>
      <c r="D95" s="104" t="s">
        <v>280</v>
      </c>
      <c r="E95" s="29">
        <v>13916</v>
      </c>
      <c r="F95" s="145">
        <v>9.65</v>
      </c>
      <c r="G95" s="105">
        <v>0.14910000000000001</v>
      </c>
      <c r="H95" s="32">
        <v>1</v>
      </c>
      <c r="I95" s="33"/>
      <c r="J95" s="33"/>
      <c r="K95" s="74">
        <v>1.4</v>
      </c>
      <c r="L95" s="74">
        <v>1.68</v>
      </c>
      <c r="M95" s="74">
        <v>2.23</v>
      </c>
      <c r="N95" s="75">
        <v>2.57</v>
      </c>
      <c r="O95" s="46"/>
      <c r="P95" s="85">
        <f t="shared" si="115"/>
        <v>0</v>
      </c>
      <c r="Q95" s="39"/>
      <c r="R95" s="85">
        <f t="shared" si="116"/>
        <v>0</v>
      </c>
      <c r="S95" s="39"/>
      <c r="T95" s="85">
        <f t="shared" si="117"/>
        <v>0</v>
      </c>
      <c r="U95" s="37">
        <v>25</v>
      </c>
      <c r="V95" s="85">
        <f>(U95*$E95*$F95*((1-$G95)+$G95*$K95*$H95))</f>
        <v>3557460.4953999999</v>
      </c>
      <c r="W95" s="39"/>
      <c r="X95" s="85">
        <f t="shared" si="118"/>
        <v>0</v>
      </c>
      <c r="Y95" s="39"/>
      <c r="Z95" s="85">
        <f t="shared" si="119"/>
        <v>0</v>
      </c>
      <c r="AA95" s="64">
        <v>0</v>
      </c>
      <c r="AB95" s="36">
        <v>0</v>
      </c>
      <c r="AC95" s="39">
        <v>0</v>
      </c>
      <c r="AD95" s="85">
        <f t="shared" si="120"/>
        <v>0</v>
      </c>
      <c r="AE95" s="39">
        <v>0</v>
      </c>
      <c r="AF95" s="85">
        <f t="shared" si="121"/>
        <v>0</v>
      </c>
      <c r="AG95" s="39">
        <v>0</v>
      </c>
      <c r="AH95" s="85">
        <f t="shared" si="122"/>
        <v>0</v>
      </c>
      <c r="AI95" s="37">
        <v>44</v>
      </c>
      <c r="AJ95" s="85">
        <f t="shared" si="146"/>
        <v>6507808.2822368005</v>
      </c>
      <c r="AK95" s="39"/>
      <c r="AL95" s="85">
        <f t="shared" si="123"/>
        <v>0</v>
      </c>
      <c r="AM95" s="64"/>
      <c r="AN95" s="85">
        <f t="shared" si="106"/>
        <v>0</v>
      </c>
      <c r="AO95" s="39"/>
      <c r="AP95" s="85">
        <f t="shared" si="124"/>
        <v>0</v>
      </c>
      <c r="AQ95" s="39"/>
      <c r="AR95" s="85">
        <f t="shared" si="125"/>
        <v>0</v>
      </c>
      <c r="AS95" s="39"/>
      <c r="AT95" s="85">
        <f t="shared" si="126"/>
        <v>0</v>
      </c>
      <c r="AU95" s="39"/>
      <c r="AV95" s="85">
        <f t="shared" si="127"/>
        <v>0</v>
      </c>
      <c r="AW95" s="39"/>
      <c r="AX95" s="85">
        <f t="shared" si="128"/>
        <v>0</v>
      </c>
      <c r="AY95" s="39"/>
      <c r="AZ95" s="36"/>
      <c r="BA95" s="39"/>
      <c r="BB95" s="85">
        <f t="shared" si="129"/>
        <v>0</v>
      </c>
      <c r="BC95" s="39"/>
      <c r="BD95" s="85">
        <f t="shared" si="130"/>
        <v>0</v>
      </c>
      <c r="BE95" s="39"/>
      <c r="BF95" s="85">
        <f t="shared" si="131"/>
        <v>0</v>
      </c>
      <c r="BG95" s="39"/>
      <c r="BH95" s="85">
        <f t="shared" si="132"/>
        <v>0</v>
      </c>
      <c r="BI95" s="39"/>
      <c r="BJ95" s="36"/>
      <c r="BK95" s="39"/>
      <c r="BL95" s="85">
        <f t="shared" si="133"/>
        <v>0</v>
      </c>
      <c r="BM95" s="39"/>
      <c r="BN95" s="85">
        <f t="shared" si="134"/>
        <v>0</v>
      </c>
      <c r="BO95" s="39"/>
      <c r="BP95" s="85">
        <f t="shared" si="135"/>
        <v>0</v>
      </c>
      <c r="BQ95" s="77"/>
      <c r="BR95" s="85">
        <f t="shared" si="136"/>
        <v>0</v>
      </c>
      <c r="BS95" s="39"/>
      <c r="BT95" s="85">
        <f t="shared" si="137"/>
        <v>0</v>
      </c>
      <c r="BU95" s="39"/>
      <c r="BV95" s="85">
        <f t="shared" si="138"/>
        <v>0</v>
      </c>
      <c r="BW95" s="44"/>
      <c r="BX95" s="85">
        <f t="shared" si="139"/>
        <v>0</v>
      </c>
      <c r="BY95" s="39"/>
      <c r="BZ95" s="85">
        <f t="shared" si="140"/>
        <v>0</v>
      </c>
      <c r="CA95" s="44"/>
      <c r="CB95" s="41"/>
      <c r="CC95" s="39"/>
      <c r="CD95" s="85">
        <f t="shared" si="141"/>
        <v>0</v>
      </c>
      <c r="CE95" s="39"/>
      <c r="CF95" s="36"/>
      <c r="CG95" s="37"/>
      <c r="CH95" s="85">
        <f t="shared" si="142"/>
        <v>0</v>
      </c>
      <c r="CI95" s="39"/>
      <c r="CJ95" s="85">
        <f t="shared" si="109"/>
        <v>0</v>
      </c>
      <c r="CK95" s="39"/>
      <c r="CL95" s="85">
        <f t="shared" si="143"/>
        <v>0</v>
      </c>
      <c r="CM95" s="39"/>
      <c r="CN95" s="85">
        <f t="shared" si="110"/>
        <v>0</v>
      </c>
      <c r="CO95" s="39"/>
      <c r="CP95" s="85">
        <f t="shared" si="111"/>
        <v>0</v>
      </c>
      <c r="CQ95" s="39"/>
      <c r="CR95" s="85">
        <f t="shared" si="112"/>
        <v>0</v>
      </c>
      <c r="CS95" s="39"/>
      <c r="CT95" s="85">
        <f t="shared" si="113"/>
        <v>0</v>
      </c>
      <c r="CU95" s="37"/>
      <c r="CV95" s="85">
        <f t="shared" si="144"/>
        <v>0</v>
      </c>
      <c r="CW95" s="37"/>
      <c r="CX95" s="36"/>
      <c r="CY95" s="36"/>
      <c r="CZ95" s="36"/>
      <c r="DA95" s="36"/>
      <c r="DB95" s="36"/>
      <c r="DC95" s="36"/>
      <c r="DD95" s="36"/>
      <c r="DE95" s="43">
        <f t="shared" si="104"/>
        <v>69</v>
      </c>
      <c r="DF95" s="43">
        <f t="shared" si="105"/>
        <v>10065268.7776368</v>
      </c>
    </row>
    <row r="96" spans="1:110" s="106" customFormat="1" ht="60" x14ac:dyDescent="0.25">
      <c r="A96" s="103"/>
      <c r="B96" s="103">
        <v>67</v>
      </c>
      <c r="C96" s="144" t="s">
        <v>281</v>
      </c>
      <c r="D96" s="104" t="s">
        <v>282</v>
      </c>
      <c r="E96" s="29">
        <v>13916</v>
      </c>
      <c r="F96" s="145">
        <v>10.57</v>
      </c>
      <c r="G96" s="105">
        <v>0.2235</v>
      </c>
      <c r="H96" s="32">
        <v>1</v>
      </c>
      <c r="I96" s="33"/>
      <c r="J96" s="33"/>
      <c r="K96" s="74">
        <v>1.4</v>
      </c>
      <c r="L96" s="74">
        <v>1.68</v>
      </c>
      <c r="M96" s="74">
        <v>2.23</v>
      </c>
      <c r="N96" s="75">
        <v>2.57</v>
      </c>
      <c r="O96" s="46"/>
      <c r="P96" s="85">
        <f t="shared" si="115"/>
        <v>0</v>
      </c>
      <c r="Q96" s="39"/>
      <c r="R96" s="85">
        <f t="shared" si="116"/>
        <v>0</v>
      </c>
      <c r="S96" s="39"/>
      <c r="T96" s="85">
        <f t="shared" si="117"/>
        <v>0</v>
      </c>
      <c r="U96" s="37">
        <v>45</v>
      </c>
      <c r="V96" s="85">
        <f>(U96*$E96*$F96*((1-$G96)+$G96*$K96*$H96))</f>
        <v>7210896.9987599999</v>
      </c>
      <c r="W96" s="39"/>
      <c r="X96" s="85">
        <f t="shared" si="118"/>
        <v>0</v>
      </c>
      <c r="Y96" s="39"/>
      <c r="Z96" s="85">
        <f t="shared" si="119"/>
        <v>0</v>
      </c>
      <c r="AA96" s="64"/>
      <c r="AB96" s="36"/>
      <c r="AC96" s="39"/>
      <c r="AD96" s="85">
        <f t="shared" si="120"/>
        <v>0</v>
      </c>
      <c r="AE96" s="39"/>
      <c r="AF96" s="85">
        <f t="shared" si="121"/>
        <v>0</v>
      </c>
      <c r="AG96" s="39"/>
      <c r="AH96" s="85">
        <f t="shared" si="122"/>
        <v>0</v>
      </c>
      <c r="AI96" s="37">
        <v>48</v>
      </c>
      <c r="AJ96" s="85">
        <f t="shared" si="146"/>
        <v>8133464.6590847997</v>
      </c>
      <c r="AK96" s="39"/>
      <c r="AL96" s="85">
        <f t="shared" si="123"/>
        <v>0</v>
      </c>
      <c r="AM96" s="64"/>
      <c r="AN96" s="85">
        <f t="shared" si="106"/>
        <v>0</v>
      </c>
      <c r="AO96" s="39"/>
      <c r="AP96" s="85">
        <f t="shared" si="124"/>
        <v>0</v>
      </c>
      <c r="AQ96" s="39"/>
      <c r="AR96" s="85">
        <f t="shared" si="125"/>
        <v>0</v>
      </c>
      <c r="AS96" s="39"/>
      <c r="AT96" s="85">
        <f t="shared" si="126"/>
        <v>0</v>
      </c>
      <c r="AU96" s="39"/>
      <c r="AV96" s="85">
        <f t="shared" si="127"/>
        <v>0</v>
      </c>
      <c r="AW96" s="39"/>
      <c r="AX96" s="85">
        <f t="shared" si="128"/>
        <v>0</v>
      </c>
      <c r="AY96" s="39"/>
      <c r="AZ96" s="36"/>
      <c r="BA96" s="39"/>
      <c r="BB96" s="85">
        <f t="shared" si="129"/>
        <v>0</v>
      </c>
      <c r="BC96" s="39"/>
      <c r="BD96" s="85">
        <f t="shared" si="130"/>
        <v>0</v>
      </c>
      <c r="BE96" s="39"/>
      <c r="BF96" s="85">
        <f t="shared" si="131"/>
        <v>0</v>
      </c>
      <c r="BG96" s="39"/>
      <c r="BH96" s="85">
        <f t="shared" si="132"/>
        <v>0</v>
      </c>
      <c r="BI96" s="39"/>
      <c r="BJ96" s="36"/>
      <c r="BK96" s="39"/>
      <c r="BL96" s="85">
        <f t="shared" si="133"/>
        <v>0</v>
      </c>
      <c r="BM96" s="39"/>
      <c r="BN96" s="85">
        <f t="shared" si="134"/>
        <v>0</v>
      </c>
      <c r="BO96" s="39"/>
      <c r="BP96" s="85">
        <f t="shared" si="135"/>
        <v>0</v>
      </c>
      <c r="BQ96" s="77"/>
      <c r="BR96" s="85">
        <f t="shared" si="136"/>
        <v>0</v>
      </c>
      <c r="BS96" s="39"/>
      <c r="BT96" s="85">
        <f t="shared" si="137"/>
        <v>0</v>
      </c>
      <c r="BU96" s="39"/>
      <c r="BV96" s="85">
        <f t="shared" si="138"/>
        <v>0</v>
      </c>
      <c r="BW96" s="44"/>
      <c r="BX96" s="85">
        <f t="shared" si="139"/>
        <v>0</v>
      </c>
      <c r="BY96" s="39"/>
      <c r="BZ96" s="85">
        <f t="shared" si="140"/>
        <v>0</v>
      </c>
      <c r="CA96" s="44"/>
      <c r="CB96" s="41"/>
      <c r="CC96" s="39"/>
      <c r="CD96" s="85">
        <f t="shared" si="141"/>
        <v>0</v>
      </c>
      <c r="CE96" s="39"/>
      <c r="CF96" s="36"/>
      <c r="CG96" s="37"/>
      <c r="CH96" s="85">
        <f t="shared" si="142"/>
        <v>0</v>
      </c>
      <c r="CI96" s="39"/>
      <c r="CJ96" s="85">
        <f t="shared" si="109"/>
        <v>0</v>
      </c>
      <c r="CK96" s="39"/>
      <c r="CL96" s="85">
        <f t="shared" si="143"/>
        <v>0</v>
      </c>
      <c r="CM96" s="39"/>
      <c r="CN96" s="85">
        <f t="shared" si="110"/>
        <v>0</v>
      </c>
      <c r="CO96" s="39"/>
      <c r="CP96" s="85">
        <f t="shared" si="111"/>
        <v>0</v>
      </c>
      <c r="CQ96" s="39"/>
      <c r="CR96" s="85">
        <f t="shared" si="112"/>
        <v>0</v>
      </c>
      <c r="CS96" s="39"/>
      <c r="CT96" s="85">
        <f t="shared" si="113"/>
        <v>0</v>
      </c>
      <c r="CU96" s="37"/>
      <c r="CV96" s="85">
        <f t="shared" si="144"/>
        <v>0</v>
      </c>
      <c r="CW96" s="37"/>
      <c r="CX96" s="36"/>
      <c r="CY96" s="36"/>
      <c r="CZ96" s="36"/>
      <c r="DA96" s="36"/>
      <c r="DB96" s="36"/>
      <c r="DC96" s="36"/>
      <c r="DD96" s="36"/>
      <c r="DE96" s="43">
        <f t="shared" si="104"/>
        <v>93</v>
      </c>
      <c r="DF96" s="43">
        <f t="shared" si="105"/>
        <v>15344361.657844801</v>
      </c>
    </row>
    <row r="97" spans="1:110" s="106" customFormat="1" ht="59.25" customHeight="1" x14ac:dyDescent="0.25">
      <c r="A97" s="103"/>
      <c r="B97" s="103">
        <v>68</v>
      </c>
      <c r="C97" s="144" t="s">
        <v>283</v>
      </c>
      <c r="D97" s="104" t="s">
        <v>284</v>
      </c>
      <c r="E97" s="29">
        <v>13916</v>
      </c>
      <c r="F97" s="145">
        <v>13.5</v>
      </c>
      <c r="G97" s="105">
        <v>9.9900000000000003E-2</v>
      </c>
      <c r="H97" s="32">
        <v>1</v>
      </c>
      <c r="I97" s="33"/>
      <c r="J97" s="33"/>
      <c r="K97" s="74">
        <v>1.4</v>
      </c>
      <c r="L97" s="74">
        <v>1.68</v>
      </c>
      <c r="M97" s="74">
        <v>2.23</v>
      </c>
      <c r="N97" s="75">
        <v>2.57</v>
      </c>
      <c r="O97" s="46"/>
      <c r="P97" s="85">
        <f>(O97*$E97*$F97*((1-$G97)+$G97*$K97*$H97))</f>
        <v>0</v>
      </c>
      <c r="Q97" s="39"/>
      <c r="R97" s="85">
        <f t="shared" si="116"/>
        <v>0</v>
      </c>
      <c r="S97" s="39"/>
      <c r="T97" s="85">
        <f t="shared" si="117"/>
        <v>0</v>
      </c>
      <c r="U97" s="107">
        <v>30</v>
      </c>
      <c r="V97" s="85">
        <f>(U97*$E97*$F97*((1-$G97)+$G97*$K97*$H97))</f>
        <v>5861193.7608000003</v>
      </c>
      <c r="W97" s="39"/>
      <c r="X97" s="85">
        <f t="shared" si="118"/>
        <v>0</v>
      </c>
      <c r="Y97" s="39"/>
      <c r="Z97" s="85">
        <f t="shared" si="119"/>
        <v>0</v>
      </c>
      <c r="AA97" s="64"/>
      <c r="AB97" s="36"/>
      <c r="AC97" s="39"/>
      <c r="AD97" s="85">
        <f t="shared" si="120"/>
        <v>0</v>
      </c>
      <c r="AE97" s="39"/>
      <c r="AF97" s="85">
        <f t="shared" si="121"/>
        <v>0</v>
      </c>
      <c r="AG97" s="39"/>
      <c r="AH97" s="85">
        <f t="shared" si="122"/>
        <v>0</v>
      </c>
      <c r="AI97" s="37">
        <v>60</v>
      </c>
      <c r="AJ97" s="85">
        <f>(AI97*$E97*$F97*((1-$G97)+$G97*$L97*$H97))</f>
        <v>12037686.786720002</v>
      </c>
      <c r="AK97" s="39"/>
      <c r="AL97" s="85">
        <f t="shared" si="123"/>
        <v>0</v>
      </c>
      <c r="AM97" s="64"/>
      <c r="AN97" s="85">
        <f t="shared" si="106"/>
        <v>0</v>
      </c>
      <c r="AO97" s="39"/>
      <c r="AP97" s="85">
        <f t="shared" si="124"/>
        <v>0</v>
      </c>
      <c r="AQ97" s="39"/>
      <c r="AR97" s="85">
        <f t="shared" si="125"/>
        <v>0</v>
      </c>
      <c r="AS97" s="39"/>
      <c r="AT97" s="85">
        <f t="shared" si="126"/>
        <v>0</v>
      </c>
      <c r="AU97" s="39"/>
      <c r="AV97" s="85">
        <f t="shared" si="127"/>
        <v>0</v>
      </c>
      <c r="AW97" s="39"/>
      <c r="AX97" s="85">
        <f t="shared" si="128"/>
        <v>0</v>
      </c>
      <c r="AY97" s="39"/>
      <c r="AZ97" s="36"/>
      <c r="BA97" s="39"/>
      <c r="BB97" s="85">
        <f t="shared" si="129"/>
        <v>0</v>
      </c>
      <c r="BC97" s="39"/>
      <c r="BD97" s="85">
        <f t="shared" si="130"/>
        <v>0</v>
      </c>
      <c r="BE97" s="39"/>
      <c r="BF97" s="85">
        <f t="shared" si="131"/>
        <v>0</v>
      </c>
      <c r="BG97" s="39"/>
      <c r="BH97" s="85">
        <f t="shared" si="132"/>
        <v>0</v>
      </c>
      <c r="BI97" s="39"/>
      <c r="BJ97" s="36"/>
      <c r="BK97" s="39"/>
      <c r="BL97" s="85">
        <f t="shared" si="133"/>
        <v>0</v>
      </c>
      <c r="BM97" s="39"/>
      <c r="BN97" s="85">
        <f t="shared" si="134"/>
        <v>0</v>
      </c>
      <c r="BO97" s="39"/>
      <c r="BP97" s="85">
        <f t="shared" si="135"/>
        <v>0</v>
      </c>
      <c r="BQ97" s="77"/>
      <c r="BR97" s="85">
        <f t="shared" si="136"/>
        <v>0</v>
      </c>
      <c r="BS97" s="39"/>
      <c r="BT97" s="85">
        <f t="shared" si="137"/>
        <v>0</v>
      </c>
      <c r="BU97" s="39"/>
      <c r="BV97" s="85">
        <f t="shared" si="138"/>
        <v>0</v>
      </c>
      <c r="BW97" s="44"/>
      <c r="BX97" s="85">
        <f t="shared" si="139"/>
        <v>0</v>
      </c>
      <c r="BY97" s="39"/>
      <c r="BZ97" s="85">
        <f t="shared" si="140"/>
        <v>0</v>
      </c>
      <c r="CA97" s="44"/>
      <c r="CB97" s="41"/>
      <c r="CC97" s="39"/>
      <c r="CD97" s="85">
        <f t="shared" si="141"/>
        <v>0</v>
      </c>
      <c r="CE97" s="39"/>
      <c r="CF97" s="36"/>
      <c r="CG97" s="37"/>
      <c r="CH97" s="85">
        <f t="shared" si="142"/>
        <v>0</v>
      </c>
      <c r="CI97" s="39"/>
      <c r="CJ97" s="85">
        <f t="shared" si="109"/>
        <v>0</v>
      </c>
      <c r="CK97" s="39"/>
      <c r="CL97" s="85">
        <f t="shared" si="143"/>
        <v>0</v>
      </c>
      <c r="CM97" s="39"/>
      <c r="CN97" s="85">
        <f t="shared" si="110"/>
        <v>0</v>
      </c>
      <c r="CO97" s="39"/>
      <c r="CP97" s="85">
        <f t="shared" si="111"/>
        <v>0</v>
      </c>
      <c r="CQ97" s="39"/>
      <c r="CR97" s="85">
        <f t="shared" si="112"/>
        <v>0</v>
      </c>
      <c r="CS97" s="39"/>
      <c r="CT97" s="85">
        <f t="shared" si="113"/>
        <v>0</v>
      </c>
      <c r="CU97" s="37"/>
      <c r="CV97" s="85">
        <f t="shared" si="144"/>
        <v>0</v>
      </c>
      <c r="CW97" s="37"/>
      <c r="CX97" s="36"/>
      <c r="CY97" s="36"/>
      <c r="CZ97" s="36"/>
      <c r="DA97" s="36"/>
      <c r="DB97" s="36"/>
      <c r="DC97" s="36"/>
      <c r="DD97" s="36"/>
      <c r="DE97" s="43">
        <f t="shared" si="104"/>
        <v>90</v>
      </c>
      <c r="DF97" s="43">
        <f t="shared" si="105"/>
        <v>17898880.547520004</v>
      </c>
    </row>
    <row r="98" spans="1:110" s="106" customFormat="1" ht="57" x14ac:dyDescent="0.25">
      <c r="A98" s="103"/>
      <c r="B98" s="108">
        <v>69</v>
      </c>
      <c r="C98" s="144" t="s">
        <v>285</v>
      </c>
      <c r="D98" s="109" t="s">
        <v>286</v>
      </c>
      <c r="E98" s="29">
        <v>13916</v>
      </c>
      <c r="F98" s="145">
        <v>16.03</v>
      </c>
      <c r="G98" s="105">
        <v>8.4900000000000003E-2</v>
      </c>
      <c r="H98" s="32">
        <v>1</v>
      </c>
      <c r="I98" s="33"/>
      <c r="J98" s="33"/>
      <c r="K98" s="74">
        <v>1.4</v>
      </c>
      <c r="L98" s="74">
        <v>1.68</v>
      </c>
      <c r="M98" s="74">
        <v>2.23</v>
      </c>
      <c r="N98" s="75">
        <v>2.57</v>
      </c>
      <c r="O98" s="74"/>
      <c r="P98" s="74"/>
      <c r="Q98" s="88"/>
      <c r="R98" s="88"/>
      <c r="S98" s="74"/>
      <c r="T98" s="88"/>
      <c r="U98" s="37">
        <v>75</v>
      </c>
      <c r="V98" s="85">
        <f>(U98*$E98*$F98*((1-$G98)+$G98*$K98*$H98))</f>
        <v>17298679.153560001</v>
      </c>
      <c r="W98" s="74"/>
      <c r="X98" s="74"/>
      <c r="Y98" s="74"/>
      <c r="Z98" s="88"/>
      <c r="AA98" s="88"/>
      <c r="AB98" s="88"/>
      <c r="AC98" s="88"/>
      <c r="AD98" s="88"/>
      <c r="AE98" s="74"/>
      <c r="AF98" s="74"/>
      <c r="AG98" s="88"/>
      <c r="AH98" s="88"/>
      <c r="AI98" s="64">
        <v>12</v>
      </c>
      <c r="AJ98" s="85">
        <f>(AI98*$E98*$F98*((1-$G98)+$G98*$L98*$H98))</f>
        <v>2831423.4977683206</v>
      </c>
      <c r="AK98" s="74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74"/>
      <c r="BF98" s="88"/>
      <c r="BG98" s="88"/>
      <c r="BH98" s="88"/>
      <c r="BI98" s="88"/>
      <c r="BJ98" s="88"/>
      <c r="BK98" s="88"/>
      <c r="BL98" s="74"/>
      <c r="BM98" s="88"/>
      <c r="BN98" s="88"/>
      <c r="BO98" s="88"/>
      <c r="BP98" s="88"/>
      <c r="BQ98" s="88"/>
      <c r="BR98" s="88"/>
      <c r="BS98" s="88"/>
      <c r="BT98" s="88"/>
      <c r="BU98" s="88"/>
      <c r="BV98" s="88"/>
      <c r="BW98" s="88"/>
      <c r="BX98" s="88"/>
      <c r="BY98" s="88"/>
      <c r="BZ98" s="88"/>
      <c r="CA98" s="88"/>
      <c r="CB98" s="88"/>
      <c r="CC98" s="88"/>
      <c r="CD98" s="88"/>
      <c r="CE98" s="88"/>
      <c r="CF98" s="88"/>
      <c r="CG98" s="88"/>
      <c r="CH98" s="88"/>
      <c r="CI98" s="88"/>
      <c r="CJ98" s="85">
        <f t="shared" ref="CJ98" si="147">(CI98*$E98*$F98*((1-$G98)+$G98*$L98*$H98))</f>
        <v>0</v>
      </c>
      <c r="CK98" s="88"/>
      <c r="CL98" s="85">
        <f t="shared" ref="CL98" si="148">(CK98*$E98*$F98*((1-$G98)+$G98*$K98*$H98))</f>
        <v>0</v>
      </c>
      <c r="CM98" s="88"/>
      <c r="CN98" s="85">
        <f>(CM98*$E98*$F98*((1-$G98)+$G98*$L98*$H98))</f>
        <v>0</v>
      </c>
      <c r="CO98" s="88"/>
      <c r="CP98" s="85">
        <f>(CO98*$E98*$F98*((1-$G98)+$G98*$L98*$H98))</f>
        <v>0</v>
      </c>
      <c r="CQ98" s="88"/>
      <c r="CR98" s="85">
        <f>(CQ98*$E98*$F98*((1-$G98)+$G98*$M98*$H98))</f>
        <v>0</v>
      </c>
      <c r="CS98" s="88"/>
      <c r="CT98" s="85">
        <f t="shared" ref="CT98" si="149">(CS98*$E98*$F98*((1-$G98)+$G98*$N98*$H98))</f>
        <v>0</v>
      </c>
      <c r="CU98" s="88"/>
      <c r="CV98" s="88"/>
      <c r="CW98" s="88"/>
      <c r="CX98" s="88"/>
      <c r="CY98" s="36"/>
      <c r="CZ98" s="36"/>
      <c r="DA98" s="36"/>
      <c r="DB98" s="36"/>
      <c r="DC98" s="36"/>
      <c r="DD98" s="36"/>
      <c r="DE98" s="43">
        <f t="shared" si="104"/>
        <v>87</v>
      </c>
      <c r="DF98" s="43">
        <f t="shared" si="105"/>
        <v>20130102.651328322</v>
      </c>
    </row>
    <row r="99" spans="1:110" s="106" customFormat="1" ht="60" x14ac:dyDescent="0.25">
      <c r="A99" s="103"/>
      <c r="B99" s="30">
        <v>70</v>
      </c>
      <c r="C99" s="144" t="s">
        <v>287</v>
      </c>
      <c r="D99" s="104" t="s">
        <v>288</v>
      </c>
      <c r="E99" s="29">
        <v>13916</v>
      </c>
      <c r="F99" s="145">
        <v>20.54</v>
      </c>
      <c r="G99" s="105">
        <v>5.6399999999999999E-2</v>
      </c>
      <c r="H99" s="32">
        <v>1</v>
      </c>
      <c r="I99" s="33"/>
      <c r="J99" s="33"/>
      <c r="K99" s="74">
        <v>1.4</v>
      </c>
      <c r="L99" s="74">
        <v>1.68</v>
      </c>
      <c r="M99" s="74">
        <v>2.23</v>
      </c>
      <c r="N99" s="75">
        <v>2.57</v>
      </c>
      <c r="O99" s="46"/>
      <c r="P99" s="85"/>
      <c r="Q99" s="39"/>
      <c r="R99" s="85"/>
      <c r="S99" s="39"/>
      <c r="T99" s="85"/>
      <c r="U99" s="107">
        <v>70</v>
      </c>
      <c r="V99" s="85">
        <f t="shared" ref="V99:V100" si="150">(U99*$E99*$F99*((1-$G99)+$G99*$K99*$H99))</f>
        <v>20459814.863488</v>
      </c>
      <c r="W99" s="39"/>
      <c r="X99" s="85"/>
      <c r="Y99" s="39"/>
      <c r="Z99" s="85"/>
      <c r="AA99" s="64"/>
      <c r="AB99" s="36"/>
      <c r="AC99" s="39"/>
      <c r="AD99" s="85"/>
      <c r="AE99" s="39"/>
      <c r="AF99" s="85"/>
      <c r="AG99" s="39"/>
      <c r="AH99" s="85"/>
      <c r="AI99" s="37">
        <v>12</v>
      </c>
      <c r="AJ99" s="85">
        <f>(AI99*$E99*$F99*((1-$G99)+$G99*$L99*$H99))</f>
        <v>3561563.6413593595</v>
      </c>
      <c r="AK99" s="39"/>
      <c r="AL99" s="85"/>
      <c r="AM99" s="64"/>
      <c r="AN99" s="85"/>
      <c r="AO99" s="39"/>
      <c r="AP99" s="85"/>
      <c r="AQ99" s="39"/>
      <c r="AR99" s="85"/>
      <c r="AS99" s="39"/>
      <c r="AT99" s="85"/>
      <c r="AU99" s="39"/>
      <c r="AV99" s="85"/>
      <c r="AW99" s="39"/>
      <c r="AX99" s="85"/>
      <c r="AY99" s="39"/>
      <c r="AZ99" s="36"/>
      <c r="BA99" s="39"/>
      <c r="BB99" s="85"/>
      <c r="BC99" s="39"/>
      <c r="BD99" s="85"/>
      <c r="BE99" s="39"/>
      <c r="BF99" s="85"/>
      <c r="BG99" s="39"/>
      <c r="BH99" s="85"/>
      <c r="BI99" s="39"/>
      <c r="BJ99" s="36"/>
      <c r="BK99" s="39"/>
      <c r="BL99" s="85"/>
      <c r="BM99" s="39"/>
      <c r="BN99" s="85"/>
      <c r="BO99" s="39"/>
      <c r="BP99" s="85"/>
      <c r="BQ99" s="77"/>
      <c r="BR99" s="85"/>
      <c r="BS99" s="39"/>
      <c r="BT99" s="85"/>
      <c r="BU99" s="39"/>
      <c r="BV99" s="85"/>
      <c r="BW99" s="44"/>
      <c r="BX99" s="85"/>
      <c r="BY99" s="39"/>
      <c r="BZ99" s="85"/>
      <c r="CA99" s="44"/>
      <c r="CB99" s="41"/>
      <c r="CC99" s="39"/>
      <c r="CD99" s="85"/>
      <c r="CE99" s="39"/>
      <c r="CF99" s="36"/>
      <c r="CG99" s="37"/>
      <c r="CH99" s="85">
        <f t="shared" ref="CH99:CH102" si="151">(CG99*$E99*$F99*((1-$G99)+$G99*$L99*$H99))</f>
        <v>0</v>
      </c>
      <c r="CI99" s="39"/>
      <c r="CJ99" s="85">
        <f t="shared" ref="CJ99:CJ102" si="152">(CI99*$E99*$F99*((1-$G99)+$G99*$L99*$H99))</f>
        <v>0</v>
      </c>
      <c r="CK99" s="39"/>
      <c r="CL99" s="85">
        <f t="shared" ref="CL99:CL100" si="153">(CK99*$E99*$F99*((1-$G99)+$G99*$K99*$H99))</f>
        <v>0</v>
      </c>
      <c r="CM99" s="39"/>
      <c r="CN99" s="85">
        <f t="shared" ref="CN99:CN102" si="154">(CM99*$E99*$F99*((1-$G99)+$G99*$L99*$H99))</f>
        <v>0</v>
      </c>
      <c r="CO99" s="39"/>
      <c r="CP99" s="85">
        <f t="shared" ref="CP99:CP102" si="155">(CO99*$E99*$F99*((1-$G99)+$G99*$L99*$H99))</f>
        <v>0</v>
      </c>
      <c r="CQ99" s="39"/>
      <c r="CR99" s="85">
        <f t="shared" ref="CR99:CR102" si="156">(CQ99*$E99*$F99*((1-$G99)+$G99*$M99*$H99))</f>
        <v>0</v>
      </c>
      <c r="CS99" s="39"/>
      <c r="CT99" s="85">
        <f t="shared" ref="CT99:CT102" si="157">(CS99*$E99*$F99*((1-$G99)+$G99*$N99*$H99))</f>
        <v>0</v>
      </c>
      <c r="CU99" s="37"/>
      <c r="CV99" s="85"/>
      <c r="CW99" s="37"/>
      <c r="CX99" s="36"/>
      <c r="CY99" s="36"/>
      <c r="CZ99" s="36"/>
      <c r="DA99" s="36"/>
      <c r="DB99" s="36"/>
      <c r="DC99" s="36"/>
      <c r="DD99" s="36"/>
      <c r="DE99" s="43">
        <f t="shared" si="104"/>
        <v>82</v>
      </c>
      <c r="DF99" s="43">
        <f t="shared" si="105"/>
        <v>24021378.504847359</v>
      </c>
    </row>
    <row r="100" spans="1:110" s="106" customFormat="1" ht="60" x14ac:dyDescent="0.25">
      <c r="A100" s="103"/>
      <c r="B100" s="30">
        <v>71</v>
      </c>
      <c r="C100" s="144" t="s">
        <v>289</v>
      </c>
      <c r="D100" s="104" t="s">
        <v>290</v>
      </c>
      <c r="E100" s="29">
        <v>13916</v>
      </c>
      <c r="F100" s="145">
        <v>27.22</v>
      </c>
      <c r="G100" s="105">
        <v>2.8199999999999999E-2</v>
      </c>
      <c r="H100" s="32">
        <v>1</v>
      </c>
      <c r="I100" s="33"/>
      <c r="J100" s="33"/>
      <c r="K100" s="74">
        <v>1.4</v>
      </c>
      <c r="L100" s="74">
        <v>1.68</v>
      </c>
      <c r="M100" s="74">
        <v>2.23</v>
      </c>
      <c r="N100" s="75">
        <v>2.57</v>
      </c>
      <c r="O100" s="46"/>
      <c r="P100" s="85"/>
      <c r="Q100" s="39"/>
      <c r="R100" s="85"/>
      <c r="S100" s="39"/>
      <c r="T100" s="85"/>
      <c r="U100" s="107">
        <v>240</v>
      </c>
      <c r="V100" s="85">
        <f t="shared" si="150"/>
        <v>91935914.617343992</v>
      </c>
      <c r="W100" s="39"/>
      <c r="X100" s="85"/>
      <c r="Y100" s="39"/>
      <c r="Z100" s="85"/>
      <c r="AA100" s="64"/>
      <c r="AB100" s="36"/>
      <c r="AC100" s="39"/>
      <c r="AD100" s="85"/>
      <c r="AE100" s="39"/>
      <c r="AF100" s="85"/>
      <c r="AG100" s="39"/>
      <c r="AH100" s="85"/>
      <c r="AI100" s="37">
        <v>12</v>
      </c>
      <c r="AJ100" s="85">
        <f t="shared" ref="AJ100:AJ102" si="158">(AI100*$E100*$F100*((1-$G100)+$G100*$L100*$H100))</f>
        <v>4632687.1744742403</v>
      </c>
      <c r="AK100" s="39"/>
      <c r="AL100" s="85"/>
      <c r="AM100" s="64"/>
      <c r="AN100" s="85"/>
      <c r="AO100" s="39"/>
      <c r="AP100" s="85"/>
      <c r="AQ100" s="39"/>
      <c r="AR100" s="85"/>
      <c r="AS100" s="39"/>
      <c r="AT100" s="85"/>
      <c r="AU100" s="39"/>
      <c r="AV100" s="85"/>
      <c r="AW100" s="39"/>
      <c r="AX100" s="85"/>
      <c r="AY100" s="39"/>
      <c r="AZ100" s="36"/>
      <c r="BA100" s="39"/>
      <c r="BB100" s="85"/>
      <c r="BC100" s="39"/>
      <c r="BD100" s="85"/>
      <c r="BE100" s="39"/>
      <c r="BF100" s="85"/>
      <c r="BG100" s="39"/>
      <c r="BH100" s="85"/>
      <c r="BI100" s="39"/>
      <c r="BJ100" s="36"/>
      <c r="BK100" s="39"/>
      <c r="BL100" s="85"/>
      <c r="BM100" s="39"/>
      <c r="BN100" s="85"/>
      <c r="BO100" s="39"/>
      <c r="BP100" s="85"/>
      <c r="BQ100" s="77"/>
      <c r="BR100" s="85"/>
      <c r="BS100" s="39"/>
      <c r="BT100" s="85"/>
      <c r="BU100" s="39"/>
      <c r="BV100" s="85"/>
      <c r="BW100" s="44"/>
      <c r="BX100" s="85"/>
      <c r="BY100" s="39"/>
      <c r="BZ100" s="85"/>
      <c r="CA100" s="44"/>
      <c r="CB100" s="41"/>
      <c r="CC100" s="39"/>
      <c r="CD100" s="85"/>
      <c r="CE100" s="39"/>
      <c r="CF100" s="36"/>
      <c r="CG100" s="37"/>
      <c r="CH100" s="85">
        <f t="shared" si="151"/>
        <v>0</v>
      </c>
      <c r="CI100" s="39"/>
      <c r="CJ100" s="85">
        <f t="shared" si="152"/>
        <v>0</v>
      </c>
      <c r="CK100" s="39"/>
      <c r="CL100" s="85">
        <f t="shared" si="153"/>
        <v>0</v>
      </c>
      <c r="CM100" s="39"/>
      <c r="CN100" s="85">
        <f t="shared" si="154"/>
        <v>0</v>
      </c>
      <c r="CO100" s="39"/>
      <c r="CP100" s="85">
        <f t="shared" si="155"/>
        <v>0</v>
      </c>
      <c r="CQ100" s="39"/>
      <c r="CR100" s="85">
        <f t="shared" si="156"/>
        <v>0</v>
      </c>
      <c r="CS100" s="39"/>
      <c r="CT100" s="85">
        <f t="shared" si="157"/>
        <v>0</v>
      </c>
      <c r="CU100" s="37"/>
      <c r="CV100" s="85"/>
      <c r="CW100" s="37"/>
      <c r="CX100" s="36"/>
      <c r="CY100" s="36"/>
      <c r="CZ100" s="36"/>
      <c r="DA100" s="36"/>
      <c r="DB100" s="36"/>
      <c r="DC100" s="36"/>
      <c r="DD100" s="36"/>
      <c r="DE100" s="43">
        <f t="shared" si="104"/>
        <v>252</v>
      </c>
      <c r="DF100" s="43">
        <f t="shared" si="105"/>
        <v>96568601.791818231</v>
      </c>
    </row>
    <row r="101" spans="1:110" s="106" customFormat="1" ht="60" x14ac:dyDescent="0.25">
      <c r="A101" s="103"/>
      <c r="B101" s="14">
        <v>72</v>
      </c>
      <c r="C101" s="14" t="s">
        <v>291</v>
      </c>
      <c r="D101" s="45" t="s">
        <v>292</v>
      </c>
      <c r="E101" s="29">
        <v>13916</v>
      </c>
      <c r="F101" s="145">
        <v>34.01</v>
      </c>
      <c r="G101" s="105">
        <v>5.8400000000000001E-2</v>
      </c>
      <c r="H101" s="32">
        <v>1</v>
      </c>
      <c r="I101" s="33"/>
      <c r="J101" s="33"/>
      <c r="K101" s="74">
        <v>1.4</v>
      </c>
      <c r="L101" s="74">
        <v>1.68</v>
      </c>
      <c r="M101" s="74">
        <v>2.23</v>
      </c>
      <c r="N101" s="75">
        <v>2.57</v>
      </c>
      <c r="O101" s="46"/>
      <c r="P101" s="85"/>
      <c r="Q101" s="39"/>
      <c r="R101" s="85"/>
      <c r="S101" s="39"/>
      <c r="T101" s="85"/>
      <c r="U101" s="110">
        <v>20</v>
      </c>
      <c r="V101" s="85">
        <f>(U101*$E101*$F101*((1-$G101)+$G101*$K101*$H101))</f>
        <v>9686781.0923519991</v>
      </c>
      <c r="W101" s="39"/>
      <c r="X101" s="85"/>
      <c r="Y101" s="39"/>
      <c r="Z101" s="85"/>
      <c r="AA101" s="64"/>
      <c r="AB101" s="36"/>
      <c r="AC101" s="39"/>
      <c r="AD101" s="85"/>
      <c r="AE101" s="39"/>
      <c r="AF101" s="85"/>
      <c r="AG101" s="39"/>
      <c r="AH101" s="85"/>
      <c r="AI101" s="37">
        <v>24</v>
      </c>
      <c r="AJ101" s="85">
        <f t="shared" si="158"/>
        <v>11809876.340398079</v>
      </c>
      <c r="AK101" s="39"/>
      <c r="AL101" s="85"/>
      <c r="AM101" s="64"/>
      <c r="AN101" s="85"/>
      <c r="AO101" s="39"/>
      <c r="AP101" s="85"/>
      <c r="AQ101" s="39"/>
      <c r="AR101" s="85"/>
      <c r="AS101" s="39"/>
      <c r="AT101" s="85"/>
      <c r="AU101" s="39"/>
      <c r="AV101" s="85"/>
      <c r="AW101" s="39"/>
      <c r="AX101" s="85"/>
      <c r="AY101" s="39"/>
      <c r="AZ101" s="36"/>
      <c r="BA101" s="39"/>
      <c r="BB101" s="85"/>
      <c r="BC101" s="39"/>
      <c r="BD101" s="85"/>
      <c r="BE101" s="39"/>
      <c r="BF101" s="85"/>
      <c r="BG101" s="39"/>
      <c r="BH101" s="85"/>
      <c r="BI101" s="39"/>
      <c r="BJ101" s="36"/>
      <c r="BK101" s="39"/>
      <c r="BL101" s="85"/>
      <c r="BM101" s="39"/>
      <c r="BN101" s="85"/>
      <c r="BO101" s="39"/>
      <c r="BP101" s="85"/>
      <c r="BQ101" s="77"/>
      <c r="BR101" s="85"/>
      <c r="BS101" s="39"/>
      <c r="BT101" s="85"/>
      <c r="BU101" s="39"/>
      <c r="BV101" s="85"/>
      <c r="BW101" s="44"/>
      <c r="BX101" s="85"/>
      <c r="BY101" s="39"/>
      <c r="BZ101" s="85"/>
      <c r="CA101" s="44"/>
      <c r="CB101" s="41"/>
      <c r="CC101" s="39"/>
      <c r="CD101" s="85"/>
      <c r="CE101" s="39"/>
      <c r="CF101" s="36"/>
      <c r="CG101" s="37"/>
      <c r="CH101" s="85">
        <f t="shared" si="151"/>
        <v>0</v>
      </c>
      <c r="CI101" s="39"/>
      <c r="CJ101" s="85">
        <f t="shared" si="152"/>
        <v>0</v>
      </c>
      <c r="CK101" s="39"/>
      <c r="CL101" s="85"/>
      <c r="CM101" s="39"/>
      <c r="CN101" s="85">
        <f t="shared" si="154"/>
        <v>0</v>
      </c>
      <c r="CO101" s="39"/>
      <c r="CP101" s="85">
        <f t="shared" si="155"/>
        <v>0</v>
      </c>
      <c r="CQ101" s="39"/>
      <c r="CR101" s="85">
        <f t="shared" si="156"/>
        <v>0</v>
      </c>
      <c r="CS101" s="39"/>
      <c r="CT101" s="85">
        <f t="shared" si="157"/>
        <v>0</v>
      </c>
      <c r="CU101" s="37"/>
      <c r="CV101" s="85"/>
      <c r="CW101" s="37"/>
      <c r="CX101" s="36"/>
      <c r="CY101" s="36"/>
      <c r="CZ101" s="36"/>
      <c r="DA101" s="36"/>
      <c r="DB101" s="36"/>
      <c r="DC101" s="36"/>
      <c r="DD101" s="36"/>
      <c r="DE101" s="43">
        <f t="shared" si="104"/>
        <v>44</v>
      </c>
      <c r="DF101" s="43">
        <f t="shared" si="105"/>
        <v>21496657.432750076</v>
      </c>
    </row>
    <row r="102" spans="1:110" s="106" customFormat="1" ht="60" x14ac:dyDescent="0.25">
      <c r="A102" s="103"/>
      <c r="B102" s="14">
        <v>73</v>
      </c>
      <c r="C102" s="14" t="s">
        <v>293</v>
      </c>
      <c r="D102" s="45" t="s">
        <v>294</v>
      </c>
      <c r="E102" s="29">
        <v>13916</v>
      </c>
      <c r="F102" s="145">
        <v>56.65</v>
      </c>
      <c r="G102" s="105">
        <v>2.3E-3</v>
      </c>
      <c r="H102" s="32">
        <v>1</v>
      </c>
      <c r="I102" s="33"/>
      <c r="J102" s="33"/>
      <c r="K102" s="74">
        <v>1.4</v>
      </c>
      <c r="L102" s="74">
        <v>1.68</v>
      </c>
      <c r="M102" s="74">
        <v>2.23</v>
      </c>
      <c r="N102" s="75">
        <v>2.57</v>
      </c>
      <c r="O102" s="46"/>
      <c r="P102" s="85"/>
      <c r="Q102" s="39"/>
      <c r="R102" s="85"/>
      <c r="S102" s="39"/>
      <c r="T102" s="85"/>
      <c r="U102" s="110">
        <v>60</v>
      </c>
      <c r="V102" s="85">
        <f>(U102*$E102*$F102*((1-$G102)+$G102*$K102*$H102))</f>
        <v>47344000.445280001</v>
      </c>
      <c r="W102" s="39"/>
      <c r="X102" s="85"/>
      <c r="Y102" s="39"/>
      <c r="Z102" s="85"/>
      <c r="AA102" s="64"/>
      <c r="AB102" s="36"/>
      <c r="AC102" s="39"/>
      <c r="AD102" s="85"/>
      <c r="AE102" s="39"/>
      <c r="AF102" s="85"/>
      <c r="AG102" s="39"/>
      <c r="AH102" s="85"/>
      <c r="AI102" s="37">
        <v>55</v>
      </c>
      <c r="AJ102" s="85">
        <f t="shared" si="158"/>
        <v>43426590.127228007</v>
      </c>
      <c r="AK102" s="39"/>
      <c r="AL102" s="85"/>
      <c r="AM102" s="64"/>
      <c r="AN102" s="85"/>
      <c r="AO102" s="39"/>
      <c r="AP102" s="85"/>
      <c r="AQ102" s="39"/>
      <c r="AR102" s="85"/>
      <c r="AS102" s="39"/>
      <c r="AT102" s="85"/>
      <c r="AU102" s="39"/>
      <c r="AV102" s="85"/>
      <c r="AW102" s="39"/>
      <c r="AX102" s="85"/>
      <c r="AY102" s="39"/>
      <c r="AZ102" s="36"/>
      <c r="BA102" s="39"/>
      <c r="BB102" s="85"/>
      <c r="BC102" s="39"/>
      <c r="BD102" s="85"/>
      <c r="BE102" s="39"/>
      <c r="BF102" s="85"/>
      <c r="BG102" s="39"/>
      <c r="BH102" s="85"/>
      <c r="BI102" s="39"/>
      <c r="BJ102" s="36"/>
      <c r="BK102" s="39"/>
      <c r="BL102" s="85"/>
      <c r="BM102" s="39"/>
      <c r="BN102" s="85"/>
      <c r="BO102" s="39"/>
      <c r="BP102" s="85"/>
      <c r="BQ102" s="77"/>
      <c r="BR102" s="85"/>
      <c r="BS102" s="39"/>
      <c r="BT102" s="85"/>
      <c r="BU102" s="39"/>
      <c r="BV102" s="85"/>
      <c r="BW102" s="44"/>
      <c r="BX102" s="85"/>
      <c r="BY102" s="39"/>
      <c r="BZ102" s="85"/>
      <c r="CA102" s="44"/>
      <c r="CB102" s="41"/>
      <c r="CC102" s="39"/>
      <c r="CD102" s="85"/>
      <c r="CE102" s="39"/>
      <c r="CF102" s="36"/>
      <c r="CG102" s="37"/>
      <c r="CH102" s="85">
        <f t="shared" si="151"/>
        <v>0</v>
      </c>
      <c r="CI102" s="39"/>
      <c r="CJ102" s="85">
        <f t="shared" si="152"/>
        <v>0</v>
      </c>
      <c r="CK102" s="39"/>
      <c r="CL102" s="85"/>
      <c r="CM102" s="39"/>
      <c r="CN102" s="85">
        <f t="shared" si="154"/>
        <v>0</v>
      </c>
      <c r="CO102" s="39"/>
      <c r="CP102" s="85">
        <f t="shared" si="155"/>
        <v>0</v>
      </c>
      <c r="CQ102" s="39"/>
      <c r="CR102" s="85">
        <f t="shared" si="156"/>
        <v>0</v>
      </c>
      <c r="CS102" s="39"/>
      <c r="CT102" s="85">
        <f t="shared" si="157"/>
        <v>0</v>
      </c>
      <c r="CU102" s="37"/>
      <c r="CV102" s="85"/>
      <c r="CW102" s="37"/>
      <c r="CX102" s="36"/>
      <c r="CY102" s="36"/>
      <c r="CZ102" s="36"/>
      <c r="DA102" s="36"/>
      <c r="DB102" s="36"/>
      <c r="DC102" s="36"/>
      <c r="DD102" s="36"/>
      <c r="DE102" s="43">
        <f t="shared" si="104"/>
        <v>115</v>
      </c>
      <c r="DF102" s="43">
        <f t="shared" si="105"/>
        <v>90770590.572508007</v>
      </c>
    </row>
    <row r="103" spans="1:110" s="106" customFormat="1" x14ac:dyDescent="0.25">
      <c r="A103" s="103"/>
      <c r="B103" s="103">
        <v>74</v>
      </c>
      <c r="C103" s="102" t="s">
        <v>295</v>
      </c>
      <c r="D103" s="28" t="s">
        <v>296</v>
      </c>
      <c r="E103" s="29">
        <v>13916</v>
      </c>
      <c r="F103" s="30">
        <v>0.74</v>
      </c>
      <c r="G103" s="31"/>
      <c r="H103" s="32">
        <v>1</v>
      </c>
      <c r="I103" s="33"/>
      <c r="J103" s="33"/>
      <c r="K103" s="74">
        <v>1.4</v>
      </c>
      <c r="L103" s="74">
        <v>1.68</v>
      </c>
      <c r="M103" s="74">
        <v>2.23</v>
      </c>
      <c r="N103" s="75">
        <v>2.57</v>
      </c>
      <c r="O103" s="46">
        <v>0</v>
      </c>
      <c r="P103" s="36">
        <f>SUM(O103*$E103*$F103*$H103*$K103*$P$10)</f>
        <v>0</v>
      </c>
      <c r="Q103" s="39">
        <v>0</v>
      </c>
      <c r="R103" s="36">
        <f>SUM(Q103*$E103*$F103*$H103*$K103*$R$10)</f>
        <v>0</v>
      </c>
      <c r="S103" s="39"/>
      <c r="T103" s="37">
        <f>SUM(S103*$E103*$F103*$H103*$K103*$T$10)</f>
        <v>0</v>
      </c>
      <c r="U103" s="111">
        <v>0</v>
      </c>
      <c r="V103" s="36">
        <f>SUM(U103*$E103*$F103*$H103*$K103*$V$10)</f>
        <v>0</v>
      </c>
      <c r="W103" s="39">
        <v>0</v>
      </c>
      <c r="X103" s="36">
        <f>SUM(W103*$E103*$F103*$H103*$K103*$X$10)</f>
        <v>0</v>
      </c>
      <c r="Y103" s="39"/>
      <c r="Z103" s="37">
        <f>SUM(Y103*$E103*$F103*$H103*$K103*$Z$10)</f>
        <v>0</v>
      </c>
      <c r="AA103" s="64"/>
      <c r="AB103" s="36"/>
      <c r="AC103" s="39"/>
      <c r="AD103" s="36"/>
      <c r="AE103" s="39"/>
      <c r="AF103" s="36"/>
      <c r="AG103" s="39"/>
      <c r="AH103" s="36"/>
      <c r="AI103" s="39">
        <v>0</v>
      </c>
      <c r="AJ103" s="36"/>
      <c r="AK103" s="39">
        <v>0</v>
      </c>
      <c r="AL103" s="36">
        <f>AK103*$E103*$F103*$H103*$L103*$AL$10</f>
        <v>0</v>
      </c>
      <c r="AM103" s="64"/>
      <c r="AN103" s="36">
        <f>SUM(AM103*$E103*$F103*$H103*$K103*$AN$10)</f>
        <v>0</v>
      </c>
      <c r="AO103" s="39"/>
      <c r="AP103" s="37">
        <f>SUM(AO103*$E103*$F103*$H103*$K103*$AP$10)</f>
        <v>0</v>
      </c>
      <c r="AQ103" s="39">
        <v>0</v>
      </c>
      <c r="AR103" s="36">
        <f>SUM(AQ103*$E103*$F103*$H103*$K103*$AR$10)</f>
        <v>0</v>
      </c>
      <c r="AS103" s="39">
        <v>0</v>
      </c>
      <c r="AT103" s="36">
        <f>SUM(AS103*$E103*$F103*$H103*$K103*$AT$10)</f>
        <v>0</v>
      </c>
      <c r="AU103" s="39"/>
      <c r="AV103" s="36">
        <f>SUM(AU103*$E103*$F103*$H103*$K103*$AV$10)</f>
        <v>0</v>
      </c>
      <c r="AW103" s="39"/>
      <c r="AX103" s="36">
        <f>SUM(AW103*$E103*$F103*$H103*$K103*$AX$10)</f>
        <v>0</v>
      </c>
      <c r="AY103" s="39"/>
      <c r="AZ103" s="36">
        <f>SUM(AY103*$E103*$F103*$H103*$K103*$AZ$10)</f>
        <v>0</v>
      </c>
      <c r="BA103" s="39">
        <v>0</v>
      </c>
      <c r="BB103" s="36">
        <f>SUM(BA103*$E103*$F103*$H103*$K103*$BB$10)</f>
        <v>0</v>
      </c>
      <c r="BC103" s="39">
        <v>0</v>
      </c>
      <c r="BD103" s="36">
        <f>SUM(BC103*$E103*$F103*$H103*$K103*$BD$10)</f>
        <v>0</v>
      </c>
      <c r="BE103" s="39">
        <v>0</v>
      </c>
      <c r="BF103" s="36">
        <f>SUM(BE103*$E103*$F103*$H103*$K103*$BF$10)</f>
        <v>0</v>
      </c>
      <c r="BG103" s="39">
        <v>0</v>
      </c>
      <c r="BH103" s="36">
        <f>SUM(BG103*$E103*$F103*$H103*$K103*$BH$10)</f>
        <v>0</v>
      </c>
      <c r="BI103" s="39">
        <v>0</v>
      </c>
      <c r="BJ103" s="36">
        <f>SUM(BI103*$E103*$F103*$H103*$K103*$BJ$10)</f>
        <v>0</v>
      </c>
      <c r="BK103" s="39"/>
      <c r="BL103" s="36">
        <f>SUM(BK103*$E103*$F103*$H103*$K103*$BL$10)</f>
        <v>0</v>
      </c>
      <c r="BM103" s="39">
        <v>0</v>
      </c>
      <c r="BN103" s="36">
        <f>BM103*$E103*$F103*$H103*$L103*$BN$10</f>
        <v>0</v>
      </c>
      <c r="BO103" s="39">
        <v>0</v>
      </c>
      <c r="BP103" s="36">
        <f t="shared" ref="BP103:BP110" si="159">BO103*$E103*$F103*$H103*$L103*$BP$10</f>
        <v>0</v>
      </c>
      <c r="BQ103" s="77">
        <v>0</v>
      </c>
      <c r="BR103" s="37">
        <f>BQ103*$E103*$F103*$H103*$L103*$BR$10</f>
        <v>0</v>
      </c>
      <c r="BS103" s="39">
        <v>0</v>
      </c>
      <c r="BT103" s="36">
        <f>BS103*$E103*$F103*$H103*$L103*$BT$10</f>
        <v>0</v>
      </c>
      <c r="BU103" s="39">
        <v>0</v>
      </c>
      <c r="BV103" s="36">
        <f>BU103*$E103*$F103*$H103*$L103*$BV$10</f>
        <v>0</v>
      </c>
      <c r="BW103" s="44">
        <v>0</v>
      </c>
      <c r="BX103" s="36">
        <f>BW103*$E103*$F103*$H103*$L103*$BX$10</f>
        <v>0</v>
      </c>
      <c r="BY103" s="39">
        <v>0</v>
      </c>
      <c r="BZ103" s="36">
        <f>BY103*$E103*$F103*$H103*$L103*$BZ$10</f>
        <v>0</v>
      </c>
      <c r="CA103" s="44"/>
      <c r="CB103" s="41">
        <f>CA103*$E103*$F103*$H103*$L103*$CB$10</f>
        <v>0</v>
      </c>
      <c r="CC103" s="39">
        <v>0</v>
      </c>
      <c r="CD103" s="36">
        <f>CC103*$E103*$F103*$H103*$L103*$CD$10</f>
        <v>0</v>
      </c>
      <c r="CE103" s="39">
        <v>0</v>
      </c>
      <c r="CF103" s="36">
        <f>CE103*$E103*$F103*$H103*$L103*$CF$10</f>
        <v>0</v>
      </c>
      <c r="CG103" s="37">
        <v>0</v>
      </c>
      <c r="CH103" s="36">
        <f>CG103*$E103*$F103*$H103*$L103*$CH$10</f>
        <v>0</v>
      </c>
      <c r="CI103" s="39">
        <v>0</v>
      </c>
      <c r="CJ103" s="36">
        <f>CI103*$E103*$F103*$H103*$L103*$CJ$10</f>
        <v>0</v>
      </c>
      <c r="CK103" s="39"/>
      <c r="CL103" s="36">
        <f>CK103*$E103*$F103*$H103*$L103*$CL$10</f>
        <v>0</v>
      </c>
      <c r="CM103" s="39"/>
      <c r="CN103" s="36">
        <f>CM103*$E103*$F103*$H103*$L103*$CN$10</f>
        <v>0</v>
      </c>
      <c r="CO103" s="39">
        <v>0</v>
      </c>
      <c r="CP103" s="36">
        <f>CO103*$E103*$F103*$H103*$L103*$CP$10</f>
        <v>0</v>
      </c>
      <c r="CQ103" s="39">
        <v>0</v>
      </c>
      <c r="CR103" s="36">
        <f>CQ103*$E103*$F103*$H103*$M103*$CR$10</f>
        <v>0</v>
      </c>
      <c r="CS103" s="39">
        <v>0</v>
      </c>
      <c r="CT103" s="36">
        <f>CS103*$E103*$F103*$H103*$N103*$CT$10</f>
        <v>0</v>
      </c>
      <c r="CU103" s="37"/>
      <c r="CV103" s="36">
        <f>CU103*E103*F103*H103</f>
        <v>0</v>
      </c>
      <c r="CW103" s="37"/>
      <c r="CX103" s="36"/>
      <c r="CY103" s="36"/>
      <c r="CZ103" s="36">
        <f>SUM(CY103*$E103*$F103*$H103*$K103*$R$10)</f>
        <v>0</v>
      </c>
      <c r="DA103" s="36"/>
      <c r="DB103" s="36"/>
      <c r="DC103" s="36"/>
      <c r="DD103" s="36"/>
      <c r="DE103" s="43">
        <f t="shared" si="104"/>
        <v>0</v>
      </c>
      <c r="DF103" s="43">
        <f t="shared" si="105"/>
        <v>0</v>
      </c>
    </row>
    <row r="104" spans="1:110" s="106" customFormat="1" x14ac:dyDescent="0.25">
      <c r="A104" s="103"/>
      <c r="B104" s="103">
        <v>75</v>
      </c>
      <c r="C104" s="102" t="s">
        <v>297</v>
      </c>
      <c r="D104" s="28" t="s">
        <v>298</v>
      </c>
      <c r="E104" s="29">
        <v>13916</v>
      </c>
      <c r="F104" s="30">
        <v>1.44</v>
      </c>
      <c r="G104" s="31"/>
      <c r="H104" s="32">
        <v>1</v>
      </c>
      <c r="I104" s="33"/>
      <c r="J104" s="33"/>
      <c r="K104" s="74">
        <v>1.4</v>
      </c>
      <c r="L104" s="74">
        <v>1.68</v>
      </c>
      <c r="M104" s="74">
        <v>2.23</v>
      </c>
      <c r="N104" s="75">
        <v>2.57</v>
      </c>
      <c r="O104" s="46">
        <v>0</v>
      </c>
      <c r="P104" s="36">
        <f>SUM(O104*$E104*$F104*$H104*$K104*$P$10)</f>
        <v>0</v>
      </c>
      <c r="Q104" s="39">
        <v>0</v>
      </c>
      <c r="R104" s="36">
        <f>SUM(Q104*$E104*$F104*$H104*$K104*$R$10)</f>
        <v>0</v>
      </c>
      <c r="S104" s="39"/>
      <c r="T104" s="37">
        <f>SUM(S104*$E104*$F104*$H104*$K104*$T$10)</f>
        <v>0</v>
      </c>
      <c r="U104" s="37">
        <v>15</v>
      </c>
      <c r="V104" s="36">
        <f>SUM(U104*$E104*$F104*$H104*$K104*$V$10)</f>
        <v>420819.83999999997</v>
      </c>
      <c r="W104" s="39">
        <v>0</v>
      </c>
      <c r="X104" s="36">
        <f>SUM(W104*$E104*$F104*$H104*$K104*$X$10)</f>
        <v>0</v>
      </c>
      <c r="Y104" s="39"/>
      <c r="Z104" s="37">
        <f>SUM(Y104*$E104*$F104*$H104*$K104*$Z$10)</f>
        <v>0</v>
      </c>
      <c r="AA104" s="64"/>
      <c r="AB104" s="36"/>
      <c r="AC104" s="39"/>
      <c r="AD104" s="36"/>
      <c r="AE104" s="39"/>
      <c r="AF104" s="36"/>
      <c r="AG104" s="39"/>
      <c r="AH104" s="36"/>
      <c r="AI104" s="39">
        <v>0</v>
      </c>
      <c r="AJ104" s="36"/>
      <c r="AK104" s="39">
        <v>0</v>
      </c>
      <c r="AL104" s="36">
        <f>AK104*$E104*$F104*$H104*$L104*$AL$10</f>
        <v>0</v>
      </c>
      <c r="AM104" s="64"/>
      <c r="AN104" s="36">
        <f>SUM(AM104*$E104*$F104*$H104*$K104*$AN$10)</f>
        <v>0</v>
      </c>
      <c r="AO104" s="39"/>
      <c r="AP104" s="37">
        <f>SUM(AO104*$E104*$F104*$H104*$K104*$AP$10)</f>
        <v>0</v>
      </c>
      <c r="AQ104" s="39">
        <v>0</v>
      </c>
      <c r="AR104" s="36">
        <f>SUM(AQ104*$E104*$F104*$H104*$K104*$AR$10)</f>
        <v>0</v>
      </c>
      <c r="AS104" s="39">
        <v>0</v>
      </c>
      <c r="AT104" s="36">
        <f>SUM(AS104*$E104*$F104*$H104*$K104*$AT$10)</f>
        <v>0</v>
      </c>
      <c r="AU104" s="39"/>
      <c r="AV104" s="36">
        <f>SUM(AU104*$E104*$F104*$H104*$K104*$AV$10)</f>
        <v>0</v>
      </c>
      <c r="AW104" s="39"/>
      <c r="AX104" s="36">
        <f>SUM(AW104*$E104*$F104*$H104*$K104*$AX$10)</f>
        <v>0</v>
      </c>
      <c r="AY104" s="39"/>
      <c r="AZ104" s="36">
        <f>SUM(AY104*$E104*$F104*$H104*$K104*$AZ$10)</f>
        <v>0</v>
      </c>
      <c r="BA104" s="39">
        <v>0</v>
      </c>
      <c r="BB104" s="36">
        <f>SUM(BA104*$E104*$F104*$H104*$K104*$BB$10)</f>
        <v>0</v>
      </c>
      <c r="BC104" s="39">
        <v>0</v>
      </c>
      <c r="BD104" s="36">
        <f>SUM(BC104*$E104*$F104*$H104*$K104*$BD$10)</f>
        <v>0</v>
      </c>
      <c r="BE104" s="39">
        <v>0</v>
      </c>
      <c r="BF104" s="36">
        <f>SUM(BE104*$E104*$F104*$H104*$K104*$BF$10)</f>
        <v>0</v>
      </c>
      <c r="BG104" s="39">
        <v>0</v>
      </c>
      <c r="BH104" s="36">
        <f>SUM(BG104*$E104*$F104*$H104*$K104*$BH$10)</f>
        <v>0</v>
      </c>
      <c r="BI104" s="39">
        <v>0</v>
      </c>
      <c r="BJ104" s="36">
        <f>SUM(BI104*$E104*$F104*$H104*$K104*$BJ$10)</f>
        <v>0</v>
      </c>
      <c r="BK104" s="39"/>
      <c r="BL104" s="36">
        <f>SUM(BK104*$E104*$F104*$H104*$K104*$BL$10)</f>
        <v>0</v>
      </c>
      <c r="BM104" s="39">
        <v>0</v>
      </c>
      <c r="BN104" s="36">
        <f>BM104*$E104*$F104*$H104*$L104*$BN$10</f>
        <v>0</v>
      </c>
      <c r="BO104" s="39">
        <v>0</v>
      </c>
      <c r="BP104" s="36">
        <f t="shared" si="159"/>
        <v>0</v>
      </c>
      <c r="BQ104" s="77">
        <v>0</v>
      </c>
      <c r="BR104" s="37">
        <f>BQ104*$E104*$F104*$H104*$L104*$BR$10</f>
        <v>0</v>
      </c>
      <c r="BS104" s="39">
        <v>0</v>
      </c>
      <c r="BT104" s="36">
        <f>BS104*$E104*$F104*$H104*$L104*$BT$10</f>
        <v>0</v>
      </c>
      <c r="BU104" s="39">
        <v>0</v>
      </c>
      <c r="BV104" s="36">
        <f>BU104*$E104*$F104*$H104*$L104*$BV$10</f>
        <v>0</v>
      </c>
      <c r="BW104" s="44">
        <v>0</v>
      </c>
      <c r="BX104" s="36">
        <f>BW104*$E104*$F104*$H104*$L104*$BX$10</f>
        <v>0</v>
      </c>
      <c r="BY104" s="39">
        <v>0</v>
      </c>
      <c r="BZ104" s="36">
        <f>BY104*$E104*$F104*$H104*$L104*$BZ$10</f>
        <v>0</v>
      </c>
      <c r="CA104" s="44"/>
      <c r="CB104" s="41">
        <f>CA104*$E104*$F104*$H104*$L104*$CB$10</f>
        <v>0</v>
      </c>
      <c r="CC104" s="39">
        <v>0</v>
      </c>
      <c r="CD104" s="36">
        <f>CC104*$E104*$F104*$H104*$L104*$CD$10</f>
        <v>0</v>
      </c>
      <c r="CE104" s="39">
        <v>0</v>
      </c>
      <c r="CF104" s="36">
        <f>CE104*$E104*$F104*$H104*$L104*$CF$10</f>
        <v>0</v>
      </c>
      <c r="CG104" s="37">
        <v>0</v>
      </c>
      <c r="CH104" s="36">
        <f>CG104*$E104*$F104*$H104*$L104*$CH$10</f>
        <v>0</v>
      </c>
      <c r="CI104" s="39">
        <v>0</v>
      </c>
      <c r="CJ104" s="36">
        <f>CI104*$E104*$F104*$H104*$L104*$CJ$10</f>
        <v>0</v>
      </c>
      <c r="CK104" s="39"/>
      <c r="CL104" s="36">
        <f>CK104*$E104*$F104*$H104*$L104*$CL$10</f>
        <v>0</v>
      </c>
      <c r="CM104" s="39"/>
      <c r="CN104" s="36">
        <f>CM104*$E104*$F104*$H104*$L104*$CN$10</f>
        <v>0</v>
      </c>
      <c r="CO104" s="39">
        <v>0</v>
      </c>
      <c r="CP104" s="36">
        <f>CO104*$E104*$F104*$H104*$L104*$CP$10</f>
        <v>0</v>
      </c>
      <c r="CQ104" s="39">
        <v>0</v>
      </c>
      <c r="CR104" s="36">
        <f>CQ104*$E104*$F104*$H104*$M104*$CR$10</f>
        <v>0</v>
      </c>
      <c r="CS104" s="39">
        <v>0</v>
      </c>
      <c r="CT104" s="36">
        <f>CS104*$E104*$F104*$H104*$N104*$CT$10</f>
        <v>0</v>
      </c>
      <c r="CU104" s="37"/>
      <c r="CV104" s="36">
        <f>CU104*E104*F104*H104</f>
        <v>0</v>
      </c>
      <c r="CW104" s="37"/>
      <c r="CX104" s="36"/>
      <c r="CY104" s="36"/>
      <c r="CZ104" s="36">
        <f>SUM(CY104*$E104*$F104*$H104*$K104*$R$10)</f>
        <v>0</v>
      </c>
      <c r="DA104" s="36"/>
      <c r="DB104" s="36"/>
      <c r="DC104" s="36"/>
      <c r="DD104" s="36"/>
      <c r="DE104" s="43">
        <f t="shared" si="104"/>
        <v>15</v>
      </c>
      <c r="DF104" s="43">
        <f t="shared" si="105"/>
        <v>420819.83999999997</v>
      </c>
    </row>
    <row r="105" spans="1:110" s="106" customFormat="1" x14ac:dyDescent="0.25">
      <c r="A105" s="103"/>
      <c r="B105" s="103">
        <v>76</v>
      </c>
      <c r="C105" s="102" t="s">
        <v>299</v>
      </c>
      <c r="D105" s="28" t="s">
        <v>300</v>
      </c>
      <c r="E105" s="29">
        <v>13916</v>
      </c>
      <c r="F105" s="30">
        <v>2.2200000000000002</v>
      </c>
      <c r="G105" s="31"/>
      <c r="H105" s="32">
        <v>1</v>
      </c>
      <c r="I105" s="33"/>
      <c r="J105" s="33"/>
      <c r="K105" s="74">
        <v>1.4</v>
      </c>
      <c r="L105" s="74">
        <v>1.68</v>
      </c>
      <c r="M105" s="74">
        <v>2.23</v>
      </c>
      <c r="N105" s="75">
        <v>2.57</v>
      </c>
      <c r="O105" s="46">
        <v>0</v>
      </c>
      <c r="P105" s="36">
        <f>SUM(O105*$E105*$F105*$H105*$K105*$P$10)</f>
        <v>0</v>
      </c>
      <c r="Q105" s="39">
        <v>0</v>
      </c>
      <c r="R105" s="36">
        <f>SUM(Q105*$E105*$F105*$H105*$K105*$R$10)</f>
        <v>0</v>
      </c>
      <c r="S105" s="39"/>
      <c r="T105" s="37">
        <f>SUM(S105*$E105*$F105*$H105*$K105*$T$10)</f>
        <v>0</v>
      </c>
      <c r="U105" s="37"/>
      <c r="V105" s="36">
        <f>SUM(U105*$E105*$F105*$H105*$K105*$V$10)</f>
        <v>0</v>
      </c>
      <c r="W105" s="39">
        <v>0</v>
      </c>
      <c r="X105" s="36">
        <f>SUM(W105*$E105*$F105*$H105*$K105*$X$10)</f>
        <v>0</v>
      </c>
      <c r="Y105" s="39"/>
      <c r="Z105" s="37">
        <f>SUM(Y105*$E105*$F105*$H105*$K105*$Z$10)</f>
        <v>0</v>
      </c>
      <c r="AA105" s="64">
        <v>0</v>
      </c>
      <c r="AB105" s="36">
        <v>0</v>
      </c>
      <c r="AC105" s="39">
        <v>0</v>
      </c>
      <c r="AD105" s="36">
        <v>0</v>
      </c>
      <c r="AE105" s="39">
        <v>0</v>
      </c>
      <c r="AF105" s="36">
        <v>0</v>
      </c>
      <c r="AG105" s="39">
        <v>0</v>
      </c>
      <c r="AH105" s="36">
        <v>0</v>
      </c>
      <c r="AI105" s="39">
        <v>0</v>
      </c>
      <c r="AJ105" s="36">
        <v>0</v>
      </c>
      <c r="AK105" s="39">
        <v>0</v>
      </c>
      <c r="AL105" s="36">
        <f>AK105*$E105*$F105*$H105*$L105*$AL$10</f>
        <v>0</v>
      </c>
      <c r="AM105" s="64"/>
      <c r="AN105" s="36">
        <f>SUM(AM105*$E105*$F105*$H105*$K105*$AN$10)</f>
        <v>0</v>
      </c>
      <c r="AO105" s="39"/>
      <c r="AP105" s="37">
        <f>SUM(AO105*$E105*$F105*$H105*$K105*$AP$10)</f>
        <v>0</v>
      </c>
      <c r="AQ105" s="39">
        <v>0</v>
      </c>
      <c r="AR105" s="36">
        <f>SUM(AQ105*$E105*$F105*$H105*$K105*$AR$10)</f>
        <v>0</v>
      </c>
      <c r="AS105" s="39">
        <v>0</v>
      </c>
      <c r="AT105" s="36">
        <f>SUM(AS105*$E105*$F105*$H105*$K105*$AT$10)</f>
        <v>0</v>
      </c>
      <c r="AU105" s="39"/>
      <c r="AV105" s="36">
        <f>SUM(AU105*$E105*$F105*$H105*$K105*$AV$10)</f>
        <v>0</v>
      </c>
      <c r="AW105" s="39"/>
      <c r="AX105" s="36">
        <f>SUM(AW105*$E105*$F105*$H105*$K105*$AX$10)</f>
        <v>0</v>
      </c>
      <c r="AY105" s="39"/>
      <c r="AZ105" s="36">
        <f>SUM(AY105*$E105*$F105*$H105*$K105*$AZ$10)</f>
        <v>0</v>
      </c>
      <c r="BA105" s="39">
        <v>0</v>
      </c>
      <c r="BB105" s="36">
        <f>SUM(BA105*$E105*$F105*$H105*$K105*$BB$10)</f>
        <v>0</v>
      </c>
      <c r="BC105" s="39">
        <v>0</v>
      </c>
      <c r="BD105" s="36">
        <f>SUM(BC105*$E105*$F105*$H105*$K105*$BD$10)</f>
        <v>0</v>
      </c>
      <c r="BE105" s="39">
        <v>0</v>
      </c>
      <c r="BF105" s="36">
        <f>SUM(BE105*$E105*$F105*$H105*$K105*$BF$10)</f>
        <v>0</v>
      </c>
      <c r="BG105" s="39">
        <v>0</v>
      </c>
      <c r="BH105" s="36">
        <f>SUM(BG105*$E105*$F105*$H105*$K105*$BH$10)</f>
        <v>0</v>
      </c>
      <c r="BI105" s="39">
        <v>0</v>
      </c>
      <c r="BJ105" s="36">
        <f>SUM(BI105*$E105*$F105*$H105*$K105*$BJ$10)</f>
        <v>0</v>
      </c>
      <c r="BK105" s="39"/>
      <c r="BL105" s="36">
        <f>SUM(BK105*$E105*$F105*$H105*$K105*$BL$10)</f>
        <v>0</v>
      </c>
      <c r="BM105" s="39">
        <v>0</v>
      </c>
      <c r="BN105" s="36">
        <f>BM105*$E105*$F105*$H105*$L105*$BN$10</f>
        <v>0</v>
      </c>
      <c r="BO105" s="39">
        <v>0</v>
      </c>
      <c r="BP105" s="36">
        <f t="shared" si="159"/>
        <v>0</v>
      </c>
      <c r="BQ105" s="77">
        <v>0</v>
      </c>
      <c r="BR105" s="37">
        <f>BQ105*$E105*$F105*$H105*$L105*$BR$10</f>
        <v>0</v>
      </c>
      <c r="BS105" s="39">
        <v>0</v>
      </c>
      <c r="BT105" s="36">
        <f>BS105*$E105*$F105*$H105*$L105*$BT$10</f>
        <v>0</v>
      </c>
      <c r="BU105" s="39">
        <v>0</v>
      </c>
      <c r="BV105" s="36">
        <f>BU105*$E105*$F105*$H105*$L105*$BV$10</f>
        <v>0</v>
      </c>
      <c r="BW105" s="44">
        <v>0</v>
      </c>
      <c r="BX105" s="36">
        <f>BW105*$E105*$F105*$H105*$L105*$BX$10</f>
        <v>0</v>
      </c>
      <c r="BY105" s="39">
        <v>0</v>
      </c>
      <c r="BZ105" s="36">
        <f>BY105*$E105*$F105*$H105*$L105*$BZ$10</f>
        <v>0</v>
      </c>
      <c r="CA105" s="44"/>
      <c r="CB105" s="41">
        <f>CA105*$E105*$F105*$H105*$L105*$CB$10</f>
        <v>0</v>
      </c>
      <c r="CC105" s="39">
        <v>0</v>
      </c>
      <c r="CD105" s="36">
        <f>CC105*$E105*$F105*$H105*$L105*$CD$10</f>
        <v>0</v>
      </c>
      <c r="CE105" s="39">
        <v>0</v>
      </c>
      <c r="CF105" s="36">
        <f>CE105*$E105*$F105*$H105*$L105*$CF$10</f>
        <v>0</v>
      </c>
      <c r="CG105" s="37">
        <v>0</v>
      </c>
      <c r="CH105" s="36">
        <f>CG105*$E105*$F105*$H105*$L105*$CH$10</f>
        <v>0</v>
      </c>
      <c r="CI105" s="39">
        <v>0</v>
      </c>
      <c r="CJ105" s="36">
        <f>CI105*$E105*$F105*$H105*$L105*$CJ$10</f>
        <v>0</v>
      </c>
      <c r="CK105" s="39"/>
      <c r="CL105" s="36">
        <f>CK105*$E105*$F105*$H105*$L105*$CL$10</f>
        <v>0</v>
      </c>
      <c r="CM105" s="39"/>
      <c r="CN105" s="36">
        <f>CM105*$E105*$F105*$H105*$L105*$CN$10</f>
        <v>0</v>
      </c>
      <c r="CO105" s="39">
        <v>0</v>
      </c>
      <c r="CP105" s="36">
        <f>CO105*$E105*$F105*$H105*$L105*$CP$10</f>
        <v>0</v>
      </c>
      <c r="CQ105" s="39">
        <v>0</v>
      </c>
      <c r="CR105" s="36">
        <f>CQ105*$E105*$F105*$H105*$M105*$CR$10</f>
        <v>0</v>
      </c>
      <c r="CS105" s="39">
        <v>0</v>
      </c>
      <c r="CT105" s="36">
        <f>CS105*$E105*$F105*$H105*$N105*$CT$10</f>
        <v>0</v>
      </c>
      <c r="CU105" s="37"/>
      <c r="CV105" s="36">
        <f>CU105*E105*F105*H105</f>
        <v>0</v>
      </c>
      <c r="CW105" s="37"/>
      <c r="CX105" s="36"/>
      <c r="CY105" s="36"/>
      <c r="CZ105" s="36">
        <f>SUM(CY105*$E105*$F105*$H105*$K105*$R$10)</f>
        <v>0</v>
      </c>
      <c r="DA105" s="36"/>
      <c r="DB105" s="36"/>
      <c r="DC105" s="36"/>
      <c r="DD105" s="36"/>
      <c r="DE105" s="43">
        <f t="shared" si="104"/>
        <v>0</v>
      </c>
      <c r="DF105" s="43">
        <f t="shared" si="105"/>
        <v>0</v>
      </c>
    </row>
    <row r="106" spans="1:110" s="106" customFormat="1" x14ac:dyDescent="0.25">
      <c r="A106" s="103"/>
      <c r="B106" s="103">
        <v>77</v>
      </c>
      <c r="C106" s="102" t="s">
        <v>301</v>
      </c>
      <c r="D106" s="28" t="s">
        <v>302</v>
      </c>
      <c r="E106" s="29">
        <v>13916</v>
      </c>
      <c r="F106" s="30">
        <v>2.93</v>
      </c>
      <c r="G106" s="31"/>
      <c r="H106" s="32">
        <v>1</v>
      </c>
      <c r="I106" s="33"/>
      <c r="J106" s="33"/>
      <c r="K106" s="74">
        <v>1.4</v>
      </c>
      <c r="L106" s="74">
        <v>1.68</v>
      </c>
      <c r="M106" s="74">
        <v>2.23</v>
      </c>
      <c r="N106" s="75">
        <v>2.57</v>
      </c>
      <c r="O106" s="46"/>
      <c r="P106" s="36"/>
      <c r="Q106" s="39"/>
      <c r="R106" s="36"/>
      <c r="S106" s="39"/>
      <c r="T106" s="37"/>
      <c r="U106" s="37">
        <v>20</v>
      </c>
      <c r="V106" s="36">
        <f>U106*E106*F106*H106*K106</f>
        <v>1141668.6400000001</v>
      </c>
      <c r="W106" s="39"/>
      <c r="X106" s="36"/>
      <c r="Y106" s="39"/>
      <c r="Z106" s="37"/>
      <c r="AA106" s="64"/>
      <c r="AB106" s="36"/>
      <c r="AC106" s="39"/>
      <c r="AD106" s="36"/>
      <c r="AE106" s="39"/>
      <c r="AF106" s="36"/>
      <c r="AG106" s="39">
        <v>0</v>
      </c>
      <c r="AH106" s="36">
        <v>0</v>
      </c>
      <c r="AI106" s="39">
        <v>0</v>
      </c>
      <c r="AJ106" s="36">
        <v>0</v>
      </c>
      <c r="AK106" s="39"/>
      <c r="AL106" s="36"/>
      <c r="AM106" s="64"/>
      <c r="AN106" s="36"/>
      <c r="AO106" s="39"/>
      <c r="AP106" s="37"/>
      <c r="AQ106" s="39"/>
      <c r="AR106" s="36"/>
      <c r="AS106" s="39"/>
      <c r="AT106" s="36"/>
      <c r="AU106" s="39"/>
      <c r="AV106" s="36"/>
      <c r="AW106" s="39"/>
      <c r="AX106" s="36"/>
      <c r="AY106" s="39"/>
      <c r="AZ106" s="36"/>
      <c r="BA106" s="39"/>
      <c r="BB106" s="36"/>
      <c r="BC106" s="39"/>
      <c r="BD106" s="36"/>
      <c r="BE106" s="39"/>
      <c r="BF106" s="36"/>
      <c r="BG106" s="39"/>
      <c r="BH106" s="36"/>
      <c r="BI106" s="39"/>
      <c r="BJ106" s="36"/>
      <c r="BK106" s="39"/>
      <c r="BL106" s="36"/>
      <c r="BM106" s="39"/>
      <c r="BN106" s="36"/>
      <c r="BO106" s="39"/>
      <c r="BP106" s="36">
        <f t="shared" si="159"/>
        <v>0</v>
      </c>
      <c r="BQ106" s="77"/>
      <c r="BR106" s="37"/>
      <c r="BS106" s="39"/>
      <c r="BT106" s="36"/>
      <c r="BU106" s="39"/>
      <c r="BV106" s="36"/>
      <c r="BW106" s="44"/>
      <c r="BX106" s="36"/>
      <c r="BY106" s="39"/>
      <c r="BZ106" s="36"/>
      <c r="CA106" s="44"/>
      <c r="CB106" s="41"/>
      <c r="CC106" s="39"/>
      <c r="CD106" s="36"/>
      <c r="CE106" s="39"/>
      <c r="CF106" s="36"/>
      <c r="CG106" s="37"/>
      <c r="CH106" s="36"/>
      <c r="CI106" s="39"/>
      <c r="CJ106" s="36"/>
      <c r="CK106" s="39"/>
      <c r="CL106" s="36"/>
      <c r="CM106" s="39"/>
      <c r="CN106" s="36"/>
      <c r="CO106" s="39"/>
      <c r="CP106" s="36"/>
      <c r="CQ106" s="39"/>
      <c r="CR106" s="36"/>
      <c r="CS106" s="39"/>
      <c r="CT106" s="36"/>
      <c r="CU106" s="37"/>
      <c r="CV106" s="36"/>
      <c r="CW106" s="37"/>
      <c r="CX106" s="36"/>
      <c r="CY106" s="36"/>
      <c r="CZ106" s="36"/>
      <c r="DA106" s="36"/>
      <c r="DB106" s="36"/>
      <c r="DC106" s="36"/>
      <c r="DD106" s="36"/>
      <c r="DE106" s="43">
        <f t="shared" si="104"/>
        <v>20</v>
      </c>
      <c r="DF106" s="43">
        <f t="shared" si="105"/>
        <v>1141668.6400000001</v>
      </c>
    </row>
    <row r="107" spans="1:110" s="106" customFormat="1" x14ac:dyDescent="0.25">
      <c r="A107" s="103"/>
      <c r="B107" s="103">
        <v>78</v>
      </c>
      <c r="C107" s="102" t="s">
        <v>303</v>
      </c>
      <c r="D107" s="28" t="s">
        <v>304</v>
      </c>
      <c r="E107" s="29">
        <v>13916</v>
      </c>
      <c r="F107" s="30">
        <v>3.14</v>
      </c>
      <c r="G107" s="31"/>
      <c r="H107" s="32">
        <v>1</v>
      </c>
      <c r="I107" s="33"/>
      <c r="J107" s="33"/>
      <c r="K107" s="74">
        <v>1.4</v>
      </c>
      <c r="L107" s="74">
        <v>1.68</v>
      </c>
      <c r="M107" s="74">
        <v>2.23</v>
      </c>
      <c r="N107" s="75">
        <v>2.57</v>
      </c>
      <c r="O107" s="46"/>
      <c r="P107" s="36"/>
      <c r="Q107" s="39"/>
      <c r="R107" s="36"/>
      <c r="S107" s="39"/>
      <c r="T107" s="37"/>
      <c r="U107" s="37">
        <v>70</v>
      </c>
      <c r="V107" s="36">
        <f>U107*E107*F107*H107*K107</f>
        <v>4282231.5200000005</v>
      </c>
      <c r="W107" s="39"/>
      <c r="X107" s="36"/>
      <c r="Y107" s="39"/>
      <c r="Z107" s="37"/>
      <c r="AA107" s="64"/>
      <c r="AB107" s="36"/>
      <c r="AC107" s="39"/>
      <c r="AD107" s="36"/>
      <c r="AE107" s="39"/>
      <c r="AF107" s="36"/>
      <c r="AG107" s="39">
        <v>0</v>
      </c>
      <c r="AH107" s="36">
        <v>0</v>
      </c>
      <c r="AI107" s="39">
        <v>0</v>
      </c>
      <c r="AJ107" s="36">
        <v>0</v>
      </c>
      <c r="AK107" s="39"/>
      <c r="AL107" s="36"/>
      <c r="AM107" s="64"/>
      <c r="AN107" s="36"/>
      <c r="AO107" s="39"/>
      <c r="AP107" s="37"/>
      <c r="AQ107" s="39"/>
      <c r="AR107" s="36"/>
      <c r="AS107" s="39"/>
      <c r="AT107" s="36"/>
      <c r="AU107" s="39"/>
      <c r="AV107" s="36"/>
      <c r="AW107" s="39"/>
      <c r="AX107" s="36"/>
      <c r="AY107" s="39"/>
      <c r="AZ107" s="36"/>
      <c r="BA107" s="39"/>
      <c r="BB107" s="36"/>
      <c r="BC107" s="39"/>
      <c r="BD107" s="36"/>
      <c r="BE107" s="39"/>
      <c r="BF107" s="36"/>
      <c r="BG107" s="39"/>
      <c r="BH107" s="36"/>
      <c r="BI107" s="39"/>
      <c r="BJ107" s="36"/>
      <c r="BK107" s="39"/>
      <c r="BL107" s="36"/>
      <c r="BM107" s="39"/>
      <c r="BN107" s="36"/>
      <c r="BO107" s="39"/>
      <c r="BP107" s="36">
        <f t="shared" si="159"/>
        <v>0</v>
      </c>
      <c r="BQ107" s="77"/>
      <c r="BR107" s="37"/>
      <c r="BS107" s="39"/>
      <c r="BT107" s="36"/>
      <c r="BU107" s="39"/>
      <c r="BV107" s="36"/>
      <c r="BW107" s="44"/>
      <c r="BX107" s="36"/>
      <c r="BY107" s="39"/>
      <c r="BZ107" s="36"/>
      <c r="CA107" s="44"/>
      <c r="CB107" s="41"/>
      <c r="CC107" s="39"/>
      <c r="CD107" s="36"/>
      <c r="CE107" s="39"/>
      <c r="CF107" s="36"/>
      <c r="CG107" s="37"/>
      <c r="CH107" s="36"/>
      <c r="CI107" s="39"/>
      <c r="CJ107" s="36"/>
      <c r="CK107" s="39"/>
      <c r="CL107" s="36"/>
      <c r="CM107" s="39"/>
      <c r="CN107" s="36"/>
      <c r="CO107" s="39"/>
      <c r="CP107" s="36"/>
      <c r="CQ107" s="39"/>
      <c r="CR107" s="36"/>
      <c r="CS107" s="39"/>
      <c r="CT107" s="36"/>
      <c r="CU107" s="37"/>
      <c r="CV107" s="36"/>
      <c r="CW107" s="37"/>
      <c r="CX107" s="36"/>
      <c r="CY107" s="36"/>
      <c r="CZ107" s="36"/>
      <c r="DA107" s="36"/>
      <c r="DB107" s="36"/>
      <c r="DC107" s="36"/>
      <c r="DD107" s="36"/>
      <c r="DE107" s="43">
        <f t="shared" ref="DE107:DE131" si="160">SUM(Q107+O107+AA107+S107+U107+AC107+Y107+W107+AE107+AI107+AG107+AK107+AM107+AQ107+BM107+BS107+AO107+BA107+BC107+CE107+CG107+CC107+CI107+CK107+BW107+BY107+AS107+AU107+AW107+AY107+BO107+BQ107+BU107+BE107+BG107+BI107+BK107+CA107+CM107+CO107+CQ107+CS107+CU107+CW107+DA107+DC107)</f>
        <v>70</v>
      </c>
      <c r="DF107" s="43">
        <f t="shared" ref="DF107:DF131" si="161">SUM(R107+P107+AB107+T107+V107+AD107+Z107+X107+AF107+AJ107+AH107+AL107+AN107+AR107+BN107+BT107+AP107+BB107+BD107+CF107+CH107+CD107+CJ107+CL107+BX107+BZ107+AT107+AV107+AX107+AZ107+BP107+BR107+BV107+BF107+BH107+BJ107+BL107+CB107+CN107+CP107+CR107+CT107+CV107+CX107+DB107+DD107)</f>
        <v>4282231.5200000005</v>
      </c>
    </row>
    <row r="108" spans="1:110" s="106" customFormat="1" x14ac:dyDescent="0.25">
      <c r="A108" s="103"/>
      <c r="B108" s="103">
        <v>79</v>
      </c>
      <c r="C108" s="102" t="s">
        <v>305</v>
      </c>
      <c r="D108" s="28" t="s">
        <v>306</v>
      </c>
      <c r="E108" s="29">
        <v>13916</v>
      </c>
      <c r="F108" s="30">
        <v>3.8</v>
      </c>
      <c r="G108" s="31"/>
      <c r="H108" s="32">
        <v>1</v>
      </c>
      <c r="I108" s="33"/>
      <c r="J108" s="33"/>
      <c r="K108" s="74">
        <v>1.4</v>
      </c>
      <c r="L108" s="74">
        <v>1.68</v>
      </c>
      <c r="M108" s="74">
        <v>2.23</v>
      </c>
      <c r="N108" s="75">
        <v>2.57</v>
      </c>
      <c r="O108" s="46"/>
      <c r="P108" s="36"/>
      <c r="Q108" s="39"/>
      <c r="R108" s="36"/>
      <c r="S108" s="39"/>
      <c r="T108" s="37"/>
      <c r="U108" s="37">
        <v>0</v>
      </c>
      <c r="V108" s="36">
        <f>U108*E108*F108*H108*K108</f>
        <v>0</v>
      </c>
      <c r="W108" s="39"/>
      <c r="X108" s="36"/>
      <c r="Y108" s="39"/>
      <c r="Z108" s="37"/>
      <c r="AA108" s="64"/>
      <c r="AB108" s="36"/>
      <c r="AC108" s="39"/>
      <c r="AD108" s="36"/>
      <c r="AE108" s="39"/>
      <c r="AF108" s="36"/>
      <c r="AG108" s="39">
        <v>0</v>
      </c>
      <c r="AH108" s="36">
        <v>0</v>
      </c>
      <c r="AI108" s="39">
        <v>0</v>
      </c>
      <c r="AJ108" s="36">
        <v>0</v>
      </c>
      <c r="AK108" s="39"/>
      <c r="AL108" s="36"/>
      <c r="AM108" s="64"/>
      <c r="AN108" s="36"/>
      <c r="AO108" s="39"/>
      <c r="AP108" s="37"/>
      <c r="AQ108" s="39"/>
      <c r="AR108" s="36"/>
      <c r="AS108" s="39"/>
      <c r="AT108" s="36"/>
      <c r="AU108" s="39"/>
      <c r="AV108" s="36"/>
      <c r="AW108" s="39"/>
      <c r="AX108" s="36"/>
      <c r="AY108" s="39"/>
      <c r="AZ108" s="36"/>
      <c r="BA108" s="39"/>
      <c r="BB108" s="36"/>
      <c r="BC108" s="39"/>
      <c r="BD108" s="36"/>
      <c r="BE108" s="39"/>
      <c r="BF108" s="36"/>
      <c r="BG108" s="39"/>
      <c r="BH108" s="36"/>
      <c r="BI108" s="39"/>
      <c r="BJ108" s="36"/>
      <c r="BK108" s="39"/>
      <c r="BL108" s="36"/>
      <c r="BM108" s="39"/>
      <c r="BN108" s="36"/>
      <c r="BO108" s="39"/>
      <c r="BP108" s="36">
        <f t="shared" si="159"/>
        <v>0</v>
      </c>
      <c r="BQ108" s="77"/>
      <c r="BR108" s="37"/>
      <c r="BS108" s="39"/>
      <c r="BT108" s="36"/>
      <c r="BU108" s="39"/>
      <c r="BV108" s="36"/>
      <c r="BW108" s="44"/>
      <c r="BX108" s="36"/>
      <c r="BY108" s="39"/>
      <c r="BZ108" s="36"/>
      <c r="CA108" s="44"/>
      <c r="CB108" s="41"/>
      <c r="CC108" s="39"/>
      <c r="CD108" s="36"/>
      <c r="CE108" s="39"/>
      <c r="CF108" s="36"/>
      <c r="CG108" s="37"/>
      <c r="CH108" s="36"/>
      <c r="CI108" s="39"/>
      <c r="CJ108" s="36"/>
      <c r="CK108" s="39"/>
      <c r="CL108" s="36"/>
      <c r="CM108" s="39"/>
      <c r="CN108" s="36"/>
      <c r="CO108" s="39"/>
      <c r="CP108" s="36"/>
      <c r="CQ108" s="39"/>
      <c r="CR108" s="36"/>
      <c r="CS108" s="39"/>
      <c r="CT108" s="36"/>
      <c r="CU108" s="37"/>
      <c r="CV108" s="36"/>
      <c r="CW108" s="37"/>
      <c r="CX108" s="36"/>
      <c r="CY108" s="36"/>
      <c r="CZ108" s="36"/>
      <c r="DA108" s="36"/>
      <c r="DB108" s="36"/>
      <c r="DC108" s="36"/>
      <c r="DD108" s="36"/>
      <c r="DE108" s="43">
        <f t="shared" si="160"/>
        <v>0</v>
      </c>
      <c r="DF108" s="43">
        <f t="shared" si="161"/>
        <v>0</v>
      </c>
    </row>
    <row r="109" spans="1:110" s="106" customFormat="1" x14ac:dyDescent="0.25">
      <c r="A109" s="103"/>
      <c r="B109" s="103">
        <v>80</v>
      </c>
      <c r="C109" s="102" t="s">
        <v>307</v>
      </c>
      <c r="D109" s="28" t="s">
        <v>308</v>
      </c>
      <c r="E109" s="29">
        <v>13916</v>
      </c>
      <c r="F109" s="30">
        <v>4.7</v>
      </c>
      <c r="G109" s="31"/>
      <c r="H109" s="32">
        <v>1</v>
      </c>
      <c r="I109" s="33"/>
      <c r="J109" s="33"/>
      <c r="K109" s="74">
        <v>1.4</v>
      </c>
      <c r="L109" s="74">
        <v>1.68</v>
      </c>
      <c r="M109" s="74">
        <v>2.23</v>
      </c>
      <c r="N109" s="75">
        <v>2.57</v>
      </c>
      <c r="O109" s="46"/>
      <c r="P109" s="36"/>
      <c r="Q109" s="39"/>
      <c r="R109" s="36"/>
      <c r="S109" s="39"/>
      <c r="T109" s="37"/>
      <c r="U109" s="37">
        <v>140</v>
      </c>
      <c r="V109" s="36">
        <f>U109*E109*F109*H109*K109</f>
        <v>12819419.199999999</v>
      </c>
      <c r="W109" s="39"/>
      <c r="X109" s="36"/>
      <c r="Y109" s="39"/>
      <c r="Z109" s="37"/>
      <c r="AA109" s="64"/>
      <c r="AB109" s="36"/>
      <c r="AC109" s="39"/>
      <c r="AD109" s="36"/>
      <c r="AE109" s="39"/>
      <c r="AF109" s="36"/>
      <c r="AG109" s="39">
        <v>0</v>
      </c>
      <c r="AH109" s="36">
        <v>0</v>
      </c>
      <c r="AI109" s="39">
        <v>0</v>
      </c>
      <c r="AJ109" s="36">
        <v>0</v>
      </c>
      <c r="AK109" s="39"/>
      <c r="AL109" s="36"/>
      <c r="AM109" s="64"/>
      <c r="AN109" s="36"/>
      <c r="AO109" s="39"/>
      <c r="AP109" s="37"/>
      <c r="AQ109" s="39"/>
      <c r="AR109" s="36"/>
      <c r="AS109" s="39"/>
      <c r="AT109" s="36"/>
      <c r="AU109" s="39"/>
      <c r="AV109" s="36"/>
      <c r="AW109" s="39"/>
      <c r="AX109" s="36"/>
      <c r="AY109" s="39"/>
      <c r="AZ109" s="36"/>
      <c r="BA109" s="39"/>
      <c r="BB109" s="36"/>
      <c r="BC109" s="39"/>
      <c r="BD109" s="36"/>
      <c r="BE109" s="39"/>
      <c r="BF109" s="36"/>
      <c r="BG109" s="39"/>
      <c r="BH109" s="36"/>
      <c r="BI109" s="39"/>
      <c r="BJ109" s="36"/>
      <c r="BK109" s="39"/>
      <c r="BL109" s="36"/>
      <c r="BM109" s="39"/>
      <c r="BN109" s="36"/>
      <c r="BO109" s="39"/>
      <c r="BP109" s="36">
        <f t="shared" si="159"/>
        <v>0</v>
      </c>
      <c r="BQ109" s="77"/>
      <c r="BR109" s="37"/>
      <c r="BS109" s="39"/>
      <c r="BT109" s="36"/>
      <c r="BU109" s="39"/>
      <c r="BV109" s="36"/>
      <c r="BW109" s="44"/>
      <c r="BX109" s="36"/>
      <c r="BY109" s="39"/>
      <c r="BZ109" s="36"/>
      <c r="CA109" s="44"/>
      <c r="CB109" s="41"/>
      <c r="CC109" s="39"/>
      <c r="CD109" s="36"/>
      <c r="CE109" s="39"/>
      <c r="CF109" s="36"/>
      <c r="CG109" s="37"/>
      <c r="CH109" s="36"/>
      <c r="CI109" s="39"/>
      <c r="CJ109" s="36"/>
      <c r="CK109" s="39"/>
      <c r="CL109" s="36"/>
      <c r="CM109" s="39"/>
      <c r="CN109" s="36"/>
      <c r="CO109" s="39"/>
      <c r="CP109" s="36"/>
      <c r="CQ109" s="39"/>
      <c r="CR109" s="36"/>
      <c r="CS109" s="39"/>
      <c r="CT109" s="36"/>
      <c r="CU109" s="37"/>
      <c r="CV109" s="36"/>
      <c r="CW109" s="37"/>
      <c r="CX109" s="36"/>
      <c r="CY109" s="36"/>
      <c r="CZ109" s="36"/>
      <c r="DA109" s="36"/>
      <c r="DB109" s="36"/>
      <c r="DC109" s="36"/>
      <c r="DD109" s="36"/>
      <c r="DE109" s="43">
        <f t="shared" si="160"/>
        <v>140</v>
      </c>
      <c r="DF109" s="43">
        <f t="shared" si="161"/>
        <v>12819419.199999999</v>
      </c>
    </row>
    <row r="110" spans="1:110" s="106" customFormat="1" ht="30.75" customHeight="1" x14ac:dyDescent="0.25">
      <c r="A110" s="103"/>
      <c r="B110" s="103">
        <v>81</v>
      </c>
      <c r="C110" s="102" t="s">
        <v>309</v>
      </c>
      <c r="D110" s="28" t="s">
        <v>310</v>
      </c>
      <c r="E110" s="29">
        <v>13916</v>
      </c>
      <c r="F110" s="30">
        <v>26.65</v>
      </c>
      <c r="G110" s="31"/>
      <c r="H110" s="32">
        <v>1</v>
      </c>
      <c r="I110" s="33"/>
      <c r="J110" s="33"/>
      <c r="K110" s="74">
        <v>1.4</v>
      </c>
      <c r="L110" s="74">
        <v>1.68</v>
      </c>
      <c r="M110" s="74">
        <v>2.23</v>
      </c>
      <c r="N110" s="75">
        <v>2.57</v>
      </c>
      <c r="O110" s="46"/>
      <c r="P110" s="36"/>
      <c r="Q110" s="39"/>
      <c r="R110" s="36"/>
      <c r="S110" s="39"/>
      <c r="T110" s="37"/>
      <c r="U110" s="37">
        <v>20</v>
      </c>
      <c r="V110" s="36">
        <f>U110*E110*F110*H110*K110</f>
        <v>10384119.199999999</v>
      </c>
      <c r="W110" s="39"/>
      <c r="X110" s="36"/>
      <c r="Y110" s="39"/>
      <c r="Z110" s="37"/>
      <c r="AA110" s="64"/>
      <c r="AB110" s="36"/>
      <c r="AC110" s="39"/>
      <c r="AD110" s="36"/>
      <c r="AE110" s="39"/>
      <c r="AF110" s="36"/>
      <c r="AG110" s="39">
        <v>0</v>
      </c>
      <c r="AH110" s="36">
        <v>0</v>
      </c>
      <c r="AI110" s="39">
        <v>0</v>
      </c>
      <c r="AJ110" s="36">
        <v>0</v>
      </c>
      <c r="AK110" s="39"/>
      <c r="AL110" s="36"/>
      <c r="AM110" s="64"/>
      <c r="AN110" s="36"/>
      <c r="AO110" s="39"/>
      <c r="AP110" s="37"/>
      <c r="AQ110" s="39"/>
      <c r="AR110" s="36"/>
      <c r="AS110" s="39"/>
      <c r="AT110" s="36"/>
      <c r="AU110" s="39"/>
      <c r="AV110" s="36"/>
      <c r="AW110" s="39"/>
      <c r="AX110" s="36"/>
      <c r="AY110" s="39"/>
      <c r="AZ110" s="36"/>
      <c r="BA110" s="39"/>
      <c r="BB110" s="36"/>
      <c r="BC110" s="39"/>
      <c r="BD110" s="36"/>
      <c r="BE110" s="39"/>
      <c r="BF110" s="36"/>
      <c r="BG110" s="39"/>
      <c r="BH110" s="36"/>
      <c r="BI110" s="39"/>
      <c r="BJ110" s="36"/>
      <c r="BK110" s="39"/>
      <c r="BL110" s="36"/>
      <c r="BM110" s="39"/>
      <c r="BN110" s="36"/>
      <c r="BO110" s="39"/>
      <c r="BP110" s="36">
        <f t="shared" si="159"/>
        <v>0</v>
      </c>
      <c r="BQ110" s="77"/>
      <c r="BR110" s="37"/>
      <c r="BS110" s="39"/>
      <c r="BT110" s="36"/>
      <c r="BU110" s="39"/>
      <c r="BV110" s="36"/>
      <c r="BW110" s="44"/>
      <c r="BX110" s="36"/>
      <c r="BY110" s="39"/>
      <c r="BZ110" s="36"/>
      <c r="CA110" s="44"/>
      <c r="CB110" s="41"/>
      <c r="CC110" s="39"/>
      <c r="CD110" s="36"/>
      <c r="CE110" s="39"/>
      <c r="CF110" s="36"/>
      <c r="CG110" s="37"/>
      <c r="CH110" s="36"/>
      <c r="CI110" s="39"/>
      <c r="CJ110" s="36"/>
      <c r="CK110" s="39"/>
      <c r="CL110" s="36"/>
      <c r="CM110" s="112"/>
      <c r="CN110" s="42"/>
      <c r="CO110" s="39"/>
      <c r="CP110" s="36"/>
      <c r="CQ110" s="39"/>
      <c r="CR110" s="36"/>
      <c r="CS110" s="39"/>
      <c r="CT110" s="36"/>
      <c r="CU110" s="37"/>
      <c r="CV110" s="36"/>
      <c r="CW110" s="37"/>
      <c r="CX110" s="36"/>
      <c r="CY110" s="36"/>
      <c r="CZ110" s="36"/>
      <c r="DA110" s="36"/>
      <c r="DB110" s="36"/>
      <c r="DC110" s="36"/>
      <c r="DD110" s="36"/>
      <c r="DE110" s="43">
        <f t="shared" si="160"/>
        <v>20</v>
      </c>
      <c r="DF110" s="43">
        <f t="shared" si="161"/>
        <v>10384119.199999999</v>
      </c>
    </row>
    <row r="111" spans="1:110" s="106" customFormat="1" ht="30" x14ac:dyDescent="0.25">
      <c r="A111" s="103"/>
      <c r="B111" s="103">
        <v>82</v>
      </c>
      <c r="C111" s="102" t="s">
        <v>311</v>
      </c>
      <c r="D111" s="28" t="s">
        <v>312</v>
      </c>
      <c r="E111" s="29">
        <v>13916</v>
      </c>
      <c r="F111" s="69">
        <v>4.09</v>
      </c>
      <c r="G111" s="113">
        <v>0.78380000000000005</v>
      </c>
      <c r="H111" s="32">
        <v>1</v>
      </c>
      <c r="I111" s="33"/>
      <c r="J111" s="33"/>
      <c r="K111" s="74">
        <v>1.4</v>
      </c>
      <c r="L111" s="74">
        <v>1.68</v>
      </c>
      <c r="M111" s="74">
        <v>2.23</v>
      </c>
      <c r="N111" s="75">
        <v>2.57</v>
      </c>
      <c r="O111" s="46"/>
      <c r="P111" s="36"/>
      <c r="Q111" s="39"/>
      <c r="R111" s="36"/>
      <c r="S111" s="39"/>
      <c r="T111" s="37"/>
      <c r="U111" s="37">
        <v>0</v>
      </c>
      <c r="V111" s="85">
        <f t="shared" ref="V111:V113" si="162">(U111*$E111*$F111*((1-$G111)+$G111*$K111*$H111))</f>
        <v>0</v>
      </c>
      <c r="W111" s="39"/>
      <c r="X111" s="36"/>
      <c r="Y111" s="39"/>
      <c r="Z111" s="37"/>
      <c r="AA111" s="64"/>
      <c r="AB111" s="36"/>
      <c r="AC111" s="39"/>
      <c r="AD111" s="36"/>
      <c r="AE111" s="39"/>
      <c r="AF111" s="36"/>
      <c r="AG111" s="39">
        <v>0</v>
      </c>
      <c r="AH111" s="36">
        <v>0</v>
      </c>
      <c r="AI111" s="39">
        <v>0</v>
      </c>
      <c r="AJ111" s="85">
        <f t="shared" ref="AJ111:AJ114" si="163">(AI111*$E111*$F111*((1-$G111)+$G111*$L111*$H111))</f>
        <v>0</v>
      </c>
      <c r="AK111" s="39"/>
      <c r="AL111" s="36"/>
      <c r="AM111" s="64"/>
      <c r="AN111" s="36"/>
      <c r="AO111" s="39"/>
      <c r="AP111" s="37"/>
      <c r="AQ111" s="39"/>
      <c r="AR111" s="36"/>
      <c r="AS111" s="39"/>
      <c r="AT111" s="36"/>
      <c r="AU111" s="39"/>
      <c r="AV111" s="36"/>
      <c r="AW111" s="39"/>
      <c r="AX111" s="36"/>
      <c r="AY111" s="39"/>
      <c r="AZ111" s="36"/>
      <c r="BA111" s="39"/>
      <c r="BB111" s="36"/>
      <c r="BC111" s="39"/>
      <c r="BD111" s="36"/>
      <c r="BE111" s="39"/>
      <c r="BF111" s="36"/>
      <c r="BG111" s="39"/>
      <c r="BH111" s="36"/>
      <c r="BI111" s="39"/>
      <c r="BJ111" s="36"/>
      <c r="BK111" s="39"/>
      <c r="BL111" s="36"/>
      <c r="BM111" s="39"/>
      <c r="BN111" s="36"/>
      <c r="BO111" s="39"/>
      <c r="BP111" s="36"/>
      <c r="BQ111" s="77"/>
      <c r="BR111" s="37"/>
      <c r="BS111" s="39"/>
      <c r="BT111" s="36"/>
      <c r="BU111" s="39"/>
      <c r="BV111" s="36"/>
      <c r="BW111" s="44"/>
      <c r="BX111" s="36"/>
      <c r="BY111" s="39"/>
      <c r="BZ111" s="36"/>
      <c r="CA111" s="44"/>
      <c r="CB111" s="41"/>
      <c r="CC111" s="39"/>
      <c r="CD111" s="36"/>
      <c r="CE111" s="39"/>
      <c r="CF111" s="36"/>
      <c r="CG111" s="37"/>
      <c r="CH111" s="36"/>
      <c r="CI111" s="39"/>
      <c r="CJ111" s="85">
        <f t="shared" ref="CJ111:CJ114" si="164">(CI111*$E111*$F111*((1-$G111)+$G111*$L111*$H111))</f>
        <v>0</v>
      </c>
      <c r="CK111" s="39"/>
      <c r="CL111" s="85">
        <f t="shared" ref="CL111:CL114" si="165">(CK111*$E111*$F111*((1-$G111)+$G111*$K111*$H111))</f>
        <v>0</v>
      </c>
      <c r="CM111" s="39"/>
      <c r="CN111" s="85">
        <f t="shared" ref="CN111:CN114" si="166">(CM111*$E111*$F111*((1-$G111)+$G111*$L111*$H111))</f>
        <v>0</v>
      </c>
      <c r="CO111" s="39"/>
      <c r="CP111" s="85">
        <f t="shared" ref="CP111:CP114" si="167">(CO111*$E111*$F111*((1-$G111)+$G111*$L111*$H111))</f>
        <v>0</v>
      </c>
      <c r="CQ111" s="39"/>
      <c r="CR111" s="85">
        <f t="shared" ref="CR111:CR114" si="168">(CQ111*$E111*$F111*((1-$G111)+$G111*$M111*$H111))</f>
        <v>0</v>
      </c>
      <c r="CS111" s="39"/>
      <c r="CT111" s="85">
        <f t="shared" ref="CT111:CT114" si="169">(CS111*$E111*$F111*((1-$G111)+$G111*$N111*$H111))</f>
        <v>0</v>
      </c>
      <c r="CU111" s="37"/>
      <c r="CV111" s="36"/>
      <c r="CW111" s="37"/>
      <c r="CX111" s="36"/>
      <c r="CY111" s="36"/>
      <c r="CZ111" s="36"/>
      <c r="DA111" s="36"/>
      <c r="DB111" s="36"/>
      <c r="DC111" s="36"/>
      <c r="DD111" s="36"/>
      <c r="DE111" s="43">
        <f t="shared" si="160"/>
        <v>0</v>
      </c>
      <c r="DF111" s="43">
        <f t="shared" si="161"/>
        <v>0</v>
      </c>
    </row>
    <row r="112" spans="1:110" s="106" customFormat="1" ht="30" x14ac:dyDescent="0.25">
      <c r="A112" s="103"/>
      <c r="B112" s="103">
        <v>83</v>
      </c>
      <c r="C112" s="102" t="s">
        <v>313</v>
      </c>
      <c r="D112" s="28" t="s">
        <v>314</v>
      </c>
      <c r="E112" s="29">
        <v>13916</v>
      </c>
      <c r="F112" s="69">
        <v>4.96</v>
      </c>
      <c r="G112" s="113">
        <v>0.82640000000000002</v>
      </c>
      <c r="H112" s="32">
        <v>1</v>
      </c>
      <c r="I112" s="33"/>
      <c r="J112" s="33"/>
      <c r="K112" s="74">
        <v>1.4</v>
      </c>
      <c r="L112" s="74">
        <v>1.68</v>
      </c>
      <c r="M112" s="74">
        <v>2.23</v>
      </c>
      <c r="N112" s="75">
        <v>2.57</v>
      </c>
      <c r="O112" s="46"/>
      <c r="P112" s="36"/>
      <c r="Q112" s="39"/>
      <c r="R112" s="36"/>
      <c r="S112" s="39"/>
      <c r="T112" s="37"/>
      <c r="U112" s="37">
        <v>80</v>
      </c>
      <c r="V112" s="85">
        <f t="shared" si="162"/>
        <v>7347177.7505279994</v>
      </c>
      <c r="W112" s="39"/>
      <c r="X112" s="36"/>
      <c r="Y112" s="39"/>
      <c r="Z112" s="37"/>
      <c r="AA112" s="64"/>
      <c r="AB112" s="36"/>
      <c r="AC112" s="39"/>
      <c r="AD112" s="36"/>
      <c r="AE112" s="39"/>
      <c r="AF112" s="36"/>
      <c r="AG112" s="39">
        <v>0</v>
      </c>
      <c r="AH112" s="36">
        <v>0</v>
      </c>
      <c r="AI112" s="39">
        <v>0</v>
      </c>
      <c r="AJ112" s="85">
        <f t="shared" si="163"/>
        <v>0</v>
      </c>
      <c r="AK112" s="39"/>
      <c r="AL112" s="36"/>
      <c r="AM112" s="64"/>
      <c r="AN112" s="36"/>
      <c r="AO112" s="39"/>
      <c r="AP112" s="37"/>
      <c r="AQ112" s="39"/>
      <c r="AR112" s="36"/>
      <c r="AS112" s="39"/>
      <c r="AT112" s="36"/>
      <c r="AU112" s="39"/>
      <c r="AV112" s="36"/>
      <c r="AW112" s="39"/>
      <c r="AX112" s="36"/>
      <c r="AY112" s="39"/>
      <c r="AZ112" s="36"/>
      <c r="BA112" s="39"/>
      <c r="BB112" s="36"/>
      <c r="BC112" s="39"/>
      <c r="BD112" s="36"/>
      <c r="BE112" s="39"/>
      <c r="BF112" s="36"/>
      <c r="BG112" s="39"/>
      <c r="BH112" s="36"/>
      <c r="BI112" s="39"/>
      <c r="BJ112" s="36"/>
      <c r="BK112" s="39"/>
      <c r="BL112" s="36"/>
      <c r="BM112" s="39"/>
      <c r="BN112" s="36"/>
      <c r="BO112" s="39"/>
      <c r="BP112" s="36"/>
      <c r="BQ112" s="77"/>
      <c r="BR112" s="37"/>
      <c r="BS112" s="39"/>
      <c r="BT112" s="36"/>
      <c r="BU112" s="39"/>
      <c r="BV112" s="36"/>
      <c r="BW112" s="44"/>
      <c r="BX112" s="36"/>
      <c r="BY112" s="39"/>
      <c r="BZ112" s="36"/>
      <c r="CA112" s="44"/>
      <c r="CB112" s="41"/>
      <c r="CC112" s="39"/>
      <c r="CD112" s="36"/>
      <c r="CE112" s="39"/>
      <c r="CF112" s="36"/>
      <c r="CG112" s="37"/>
      <c r="CH112" s="36"/>
      <c r="CI112" s="39"/>
      <c r="CJ112" s="85">
        <f t="shared" si="164"/>
        <v>0</v>
      </c>
      <c r="CK112" s="39"/>
      <c r="CL112" s="85">
        <f t="shared" si="165"/>
        <v>0</v>
      </c>
      <c r="CM112" s="39"/>
      <c r="CN112" s="85">
        <f t="shared" si="166"/>
        <v>0</v>
      </c>
      <c r="CO112" s="39"/>
      <c r="CP112" s="85">
        <f t="shared" si="167"/>
        <v>0</v>
      </c>
      <c r="CQ112" s="39"/>
      <c r="CR112" s="85">
        <f t="shared" si="168"/>
        <v>0</v>
      </c>
      <c r="CS112" s="39"/>
      <c r="CT112" s="85">
        <f t="shared" si="169"/>
        <v>0</v>
      </c>
      <c r="CU112" s="37"/>
      <c r="CV112" s="36"/>
      <c r="CW112" s="37"/>
      <c r="CX112" s="36"/>
      <c r="CY112" s="36"/>
      <c r="CZ112" s="36"/>
      <c r="DA112" s="36"/>
      <c r="DB112" s="36"/>
      <c r="DC112" s="36"/>
      <c r="DD112" s="36"/>
      <c r="DE112" s="43">
        <f t="shared" si="160"/>
        <v>80</v>
      </c>
      <c r="DF112" s="43">
        <f t="shared" si="161"/>
        <v>7347177.7505279994</v>
      </c>
    </row>
    <row r="113" spans="1:110" s="106" customFormat="1" ht="30" x14ac:dyDescent="0.25">
      <c r="A113" s="103"/>
      <c r="B113" s="103">
        <v>84</v>
      </c>
      <c r="C113" s="102" t="s">
        <v>315</v>
      </c>
      <c r="D113" s="28" t="s">
        <v>316</v>
      </c>
      <c r="E113" s="29">
        <v>13916</v>
      </c>
      <c r="F113" s="30">
        <v>13.27</v>
      </c>
      <c r="G113" s="113">
        <v>0.31859999999999999</v>
      </c>
      <c r="H113" s="32">
        <v>1</v>
      </c>
      <c r="I113" s="33"/>
      <c r="J113" s="33"/>
      <c r="K113" s="74">
        <v>1.4</v>
      </c>
      <c r="L113" s="74">
        <v>1.68</v>
      </c>
      <c r="M113" s="74">
        <v>2.23</v>
      </c>
      <c r="N113" s="75">
        <v>2.57</v>
      </c>
      <c r="O113" s="46"/>
      <c r="P113" s="36"/>
      <c r="Q113" s="39"/>
      <c r="R113" s="36"/>
      <c r="S113" s="39"/>
      <c r="T113" s="37"/>
      <c r="U113" s="37">
        <v>2</v>
      </c>
      <c r="V113" s="85">
        <f t="shared" si="162"/>
        <v>416398.13676160004</v>
      </c>
      <c r="W113" s="39"/>
      <c r="X113" s="36"/>
      <c r="Y113" s="39"/>
      <c r="Z113" s="37"/>
      <c r="AA113" s="64"/>
      <c r="AB113" s="36"/>
      <c r="AC113" s="39"/>
      <c r="AD113" s="36"/>
      <c r="AE113" s="39"/>
      <c r="AF113" s="36"/>
      <c r="AG113" s="39">
        <v>0</v>
      </c>
      <c r="AH113" s="36">
        <v>0</v>
      </c>
      <c r="AI113" s="39">
        <v>0</v>
      </c>
      <c r="AJ113" s="85">
        <f t="shared" si="163"/>
        <v>0</v>
      </c>
      <c r="AK113" s="39"/>
      <c r="AL113" s="36"/>
      <c r="AM113" s="64"/>
      <c r="AN113" s="36"/>
      <c r="AO113" s="39"/>
      <c r="AP113" s="37"/>
      <c r="AQ113" s="39"/>
      <c r="AR113" s="36"/>
      <c r="AS113" s="39"/>
      <c r="AT113" s="36"/>
      <c r="AU113" s="39"/>
      <c r="AV113" s="36"/>
      <c r="AW113" s="39"/>
      <c r="AX113" s="36"/>
      <c r="AY113" s="39"/>
      <c r="AZ113" s="36"/>
      <c r="BA113" s="39"/>
      <c r="BB113" s="36"/>
      <c r="BC113" s="39"/>
      <c r="BD113" s="36"/>
      <c r="BE113" s="39"/>
      <c r="BF113" s="36"/>
      <c r="BG113" s="39"/>
      <c r="BH113" s="36"/>
      <c r="BI113" s="39"/>
      <c r="BJ113" s="36"/>
      <c r="BK113" s="39"/>
      <c r="BL113" s="36"/>
      <c r="BM113" s="39"/>
      <c r="BN113" s="36"/>
      <c r="BO113" s="39"/>
      <c r="BP113" s="36"/>
      <c r="BQ113" s="77"/>
      <c r="BR113" s="37"/>
      <c r="BS113" s="39"/>
      <c r="BT113" s="36"/>
      <c r="BU113" s="39"/>
      <c r="BV113" s="36"/>
      <c r="BW113" s="44"/>
      <c r="BX113" s="36"/>
      <c r="BY113" s="39"/>
      <c r="BZ113" s="36"/>
      <c r="CA113" s="44"/>
      <c r="CB113" s="41"/>
      <c r="CC113" s="39"/>
      <c r="CD113" s="36"/>
      <c r="CE113" s="39"/>
      <c r="CF113" s="36"/>
      <c r="CG113" s="37"/>
      <c r="CH113" s="36"/>
      <c r="CI113" s="39"/>
      <c r="CJ113" s="85">
        <f t="shared" si="164"/>
        <v>0</v>
      </c>
      <c r="CK113" s="39"/>
      <c r="CL113" s="85">
        <f t="shared" si="165"/>
        <v>0</v>
      </c>
      <c r="CM113" s="39"/>
      <c r="CN113" s="85">
        <f t="shared" si="166"/>
        <v>0</v>
      </c>
      <c r="CO113" s="39"/>
      <c r="CP113" s="85">
        <f t="shared" si="167"/>
        <v>0</v>
      </c>
      <c r="CQ113" s="39"/>
      <c r="CR113" s="85">
        <f t="shared" si="168"/>
        <v>0</v>
      </c>
      <c r="CS113" s="39"/>
      <c r="CT113" s="85">
        <f t="shared" si="169"/>
        <v>0</v>
      </c>
      <c r="CU113" s="37"/>
      <c r="CV113" s="36"/>
      <c r="CW113" s="37"/>
      <c r="CX113" s="36"/>
      <c r="CY113" s="36"/>
      <c r="CZ113" s="36"/>
      <c r="DA113" s="36"/>
      <c r="DB113" s="36"/>
      <c r="DC113" s="36"/>
      <c r="DD113" s="36"/>
      <c r="DE113" s="43">
        <f t="shared" si="160"/>
        <v>2</v>
      </c>
      <c r="DF113" s="43">
        <f t="shared" si="161"/>
        <v>416398.13676160004</v>
      </c>
    </row>
    <row r="114" spans="1:110" s="106" customFormat="1" ht="30" x14ac:dyDescent="0.25">
      <c r="A114" s="103"/>
      <c r="B114" s="103">
        <v>85</v>
      </c>
      <c r="C114" s="102" t="s">
        <v>317</v>
      </c>
      <c r="D114" s="28" t="s">
        <v>318</v>
      </c>
      <c r="E114" s="29">
        <v>13916</v>
      </c>
      <c r="F114" s="30">
        <v>25.33</v>
      </c>
      <c r="G114" s="113">
        <v>0.16689999999999999</v>
      </c>
      <c r="H114" s="32">
        <v>1</v>
      </c>
      <c r="I114" s="33"/>
      <c r="J114" s="33"/>
      <c r="K114" s="74">
        <v>1.4</v>
      </c>
      <c r="L114" s="74">
        <v>1.68</v>
      </c>
      <c r="M114" s="74">
        <v>2.23</v>
      </c>
      <c r="N114" s="75">
        <v>2.57</v>
      </c>
      <c r="O114" s="46"/>
      <c r="P114" s="37"/>
      <c r="Q114" s="39"/>
      <c r="R114" s="37"/>
      <c r="S114" s="39"/>
      <c r="T114" s="37"/>
      <c r="U114" s="37">
        <v>38</v>
      </c>
      <c r="V114" s="85">
        <f>(U114*$E114*$F114*((1-$G114)+$G114*$K114*$H114))</f>
        <v>14288937.255286397</v>
      </c>
      <c r="W114" s="39"/>
      <c r="X114" s="37"/>
      <c r="Y114" s="39"/>
      <c r="Z114" s="37"/>
      <c r="AA114" s="64"/>
      <c r="AB114" s="37"/>
      <c r="AC114" s="39"/>
      <c r="AD114" s="37"/>
      <c r="AE114" s="39"/>
      <c r="AF114" s="37"/>
      <c r="AG114" s="39">
        <v>0</v>
      </c>
      <c r="AH114" s="37">
        <v>0</v>
      </c>
      <c r="AI114" s="39">
        <v>0</v>
      </c>
      <c r="AJ114" s="85">
        <f t="shared" si="163"/>
        <v>0</v>
      </c>
      <c r="AK114" s="39"/>
      <c r="AL114" s="37"/>
      <c r="AM114" s="64"/>
      <c r="AN114" s="37"/>
      <c r="AO114" s="39"/>
      <c r="AP114" s="37"/>
      <c r="AQ114" s="39"/>
      <c r="AR114" s="37"/>
      <c r="AS114" s="39"/>
      <c r="AT114" s="37"/>
      <c r="AU114" s="39"/>
      <c r="AV114" s="37"/>
      <c r="AW114" s="39"/>
      <c r="AX114" s="37"/>
      <c r="AY114" s="39"/>
      <c r="AZ114" s="37"/>
      <c r="BA114" s="39"/>
      <c r="BB114" s="37"/>
      <c r="BC114" s="39"/>
      <c r="BD114" s="37"/>
      <c r="BE114" s="39"/>
      <c r="BF114" s="37"/>
      <c r="BG114" s="39"/>
      <c r="BH114" s="37"/>
      <c r="BI114" s="39"/>
      <c r="BJ114" s="37"/>
      <c r="BK114" s="39"/>
      <c r="BL114" s="37"/>
      <c r="BM114" s="39"/>
      <c r="BN114" s="37"/>
      <c r="BO114" s="39"/>
      <c r="BP114" s="37"/>
      <c r="BQ114" s="77"/>
      <c r="BR114" s="37"/>
      <c r="BS114" s="39"/>
      <c r="BT114" s="37"/>
      <c r="BU114" s="39"/>
      <c r="BV114" s="37"/>
      <c r="BW114" s="44"/>
      <c r="BX114" s="37"/>
      <c r="BY114" s="39"/>
      <c r="BZ114" s="37"/>
      <c r="CA114" s="44"/>
      <c r="CB114" s="44"/>
      <c r="CC114" s="39"/>
      <c r="CD114" s="37"/>
      <c r="CE114" s="39"/>
      <c r="CF114" s="37"/>
      <c r="CG114" s="37"/>
      <c r="CH114" s="37"/>
      <c r="CI114" s="39"/>
      <c r="CJ114" s="85">
        <f t="shared" si="164"/>
        <v>0</v>
      </c>
      <c r="CK114" s="39"/>
      <c r="CL114" s="85">
        <f t="shared" si="165"/>
        <v>0</v>
      </c>
      <c r="CM114" s="39"/>
      <c r="CN114" s="85">
        <f t="shared" si="166"/>
        <v>0</v>
      </c>
      <c r="CO114" s="39"/>
      <c r="CP114" s="85">
        <f t="shared" si="167"/>
        <v>0</v>
      </c>
      <c r="CQ114" s="39"/>
      <c r="CR114" s="85">
        <f t="shared" si="168"/>
        <v>0</v>
      </c>
      <c r="CS114" s="39"/>
      <c r="CT114" s="85">
        <f t="shared" si="169"/>
        <v>0</v>
      </c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43">
        <f t="shared" si="160"/>
        <v>38</v>
      </c>
      <c r="DF114" s="43">
        <f t="shared" si="161"/>
        <v>14288937.255286397</v>
      </c>
    </row>
    <row r="115" spans="1:110" ht="45" x14ac:dyDescent="0.25">
      <c r="A115" s="14"/>
      <c r="B115" s="103">
        <v>86</v>
      </c>
      <c r="C115" s="45" t="s">
        <v>319</v>
      </c>
      <c r="D115" s="104" t="s">
        <v>320</v>
      </c>
      <c r="E115" s="29">
        <v>13916</v>
      </c>
      <c r="F115" s="145">
        <v>0.15</v>
      </c>
      <c r="G115" s="31"/>
      <c r="H115" s="32">
        <v>1</v>
      </c>
      <c r="I115" s="33"/>
      <c r="J115" s="33"/>
      <c r="K115" s="74">
        <v>1.4</v>
      </c>
      <c r="L115" s="74">
        <v>1.68</v>
      </c>
      <c r="M115" s="74">
        <v>2.23</v>
      </c>
      <c r="N115" s="75">
        <v>2.57</v>
      </c>
      <c r="O115" s="46"/>
      <c r="P115" s="36">
        <f>SUM(O115*$E115*$F115*$H115*$K115*$P$10)</f>
        <v>0</v>
      </c>
      <c r="Q115" s="39">
        <v>0</v>
      </c>
      <c r="R115" s="76"/>
      <c r="S115" s="39"/>
      <c r="T115" s="37">
        <f>SUM(S115*$E115*$F115*$H115*$K115*$T$10)</f>
        <v>0</v>
      </c>
      <c r="U115" s="37">
        <v>0</v>
      </c>
      <c r="V115" s="36">
        <f>SUM(U115*$E115*$F115*$H115*$K115*$V$10)</f>
        <v>0</v>
      </c>
      <c r="W115" s="39">
        <v>0</v>
      </c>
      <c r="X115" s="76"/>
      <c r="Y115" s="39"/>
      <c r="Z115" s="66"/>
      <c r="AA115" s="64"/>
      <c r="AB115" s="76"/>
      <c r="AC115" s="39"/>
      <c r="AD115" s="76"/>
      <c r="AE115" s="39">
        <v>0</v>
      </c>
      <c r="AF115" s="76">
        <v>0</v>
      </c>
      <c r="AG115" s="39">
        <v>0</v>
      </c>
      <c r="AH115" s="36">
        <f>AG115*E115*F115*H115*K115</f>
        <v>0</v>
      </c>
      <c r="AI115" s="39">
        <v>0</v>
      </c>
      <c r="AJ115" s="36">
        <v>0</v>
      </c>
      <c r="AK115" s="39">
        <v>0</v>
      </c>
      <c r="AL115" s="76"/>
      <c r="AM115" s="64"/>
      <c r="AN115" s="76"/>
      <c r="AO115" s="39"/>
      <c r="AP115" s="66"/>
      <c r="AQ115" s="39">
        <v>0</v>
      </c>
      <c r="AR115" s="76"/>
      <c r="AS115" s="39">
        <v>0</v>
      </c>
      <c r="AT115" s="76"/>
      <c r="AU115" s="39"/>
      <c r="AV115" s="76"/>
      <c r="AW115" s="39"/>
      <c r="AX115" s="76"/>
      <c r="AY115" s="39"/>
      <c r="AZ115" s="76"/>
      <c r="BA115" s="46"/>
      <c r="BB115" s="76"/>
      <c r="BC115" s="39">
        <v>0</v>
      </c>
      <c r="BD115" s="76"/>
      <c r="BE115" s="39">
        <v>0</v>
      </c>
      <c r="BF115" s="76"/>
      <c r="BG115" s="39">
        <v>0</v>
      </c>
      <c r="BH115" s="76"/>
      <c r="BI115" s="46"/>
      <c r="BJ115" s="76"/>
      <c r="BK115" s="39"/>
      <c r="BL115" s="76"/>
      <c r="BM115" s="46"/>
      <c r="BN115" s="76"/>
      <c r="BO115" s="39">
        <v>0</v>
      </c>
      <c r="BP115" s="76"/>
      <c r="BQ115" s="77">
        <v>0</v>
      </c>
      <c r="BR115" s="66"/>
      <c r="BS115" s="39">
        <v>0</v>
      </c>
      <c r="BT115" s="76"/>
      <c r="BU115" s="39">
        <v>0</v>
      </c>
      <c r="BV115" s="76"/>
      <c r="BW115" s="44">
        <v>0</v>
      </c>
      <c r="BX115" s="76"/>
      <c r="BY115" s="39">
        <v>0</v>
      </c>
      <c r="BZ115" s="76"/>
      <c r="CA115" s="44"/>
      <c r="CB115" s="78"/>
      <c r="CC115" s="39">
        <v>0</v>
      </c>
      <c r="CD115" s="76"/>
      <c r="CE115" s="39">
        <v>0</v>
      </c>
      <c r="CF115" s="76"/>
      <c r="CG115" s="37">
        <v>0</v>
      </c>
      <c r="CH115" s="76"/>
      <c r="CI115" s="39">
        <v>0</v>
      </c>
      <c r="CJ115" s="76"/>
      <c r="CK115" s="39"/>
      <c r="CL115" s="76"/>
      <c r="CM115" s="39"/>
      <c r="CN115" s="76"/>
      <c r="CO115" s="39">
        <v>0</v>
      </c>
      <c r="CP115" s="76"/>
      <c r="CQ115" s="39">
        <v>0</v>
      </c>
      <c r="CR115" s="76"/>
      <c r="CS115" s="39">
        <v>0</v>
      </c>
      <c r="CT115" s="76"/>
      <c r="CU115" s="37"/>
      <c r="CV115" s="76"/>
      <c r="CW115" s="37"/>
      <c r="CX115" s="76"/>
      <c r="CY115" s="76"/>
      <c r="CZ115" s="76"/>
      <c r="DA115" s="76"/>
      <c r="DB115" s="76"/>
      <c r="DC115" s="76"/>
      <c r="DD115" s="76"/>
      <c r="DE115" s="43">
        <f t="shared" si="160"/>
        <v>0</v>
      </c>
      <c r="DF115" s="43">
        <f t="shared" si="161"/>
        <v>0</v>
      </c>
    </row>
    <row r="116" spans="1:110" ht="45" x14ac:dyDescent="0.25">
      <c r="A116" s="14"/>
      <c r="B116" s="103">
        <v>87</v>
      </c>
      <c r="C116" s="45" t="s">
        <v>321</v>
      </c>
      <c r="D116" s="104" t="s">
        <v>322</v>
      </c>
      <c r="E116" s="29">
        <v>13916</v>
      </c>
      <c r="F116" s="145">
        <v>0.69</v>
      </c>
      <c r="G116" s="31"/>
      <c r="H116" s="32">
        <v>1</v>
      </c>
      <c r="I116" s="33"/>
      <c r="J116" s="33"/>
      <c r="K116" s="74">
        <v>1.4</v>
      </c>
      <c r="L116" s="74">
        <v>1.68</v>
      </c>
      <c r="M116" s="74">
        <v>2.23</v>
      </c>
      <c r="N116" s="75">
        <v>2.57</v>
      </c>
      <c r="O116" s="46"/>
      <c r="P116" s="36">
        <f t="shared" ref="P116:P118" si="170">SUM(O116*$E116*$F116*$H116*$K116*$P$10)</f>
        <v>0</v>
      </c>
      <c r="Q116" s="39"/>
      <c r="R116" s="76"/>
      <c r="S116" s="39"/>
      <c r="T116" s="37"/>
      <c r="U116" s="37"/>
      <c r="V116" s="36"/>
      <c r="W116" s="39"/>
      <c r="X116" s="76"/>
      <c r="Y116" s="39"/>
      <c r="Z116" s="66"/>
      <c r="AA116" s="64"/>
      <c r="AB116" s="76"/>
      <c r="AC116" s="39"/>
      <c r="AD116" s="76"/>
      <c r="AE116" s="39"/>
      <c r="AF116" s="76"/>
      <c r="AG116" s="39"/>
      <c r="AH116" s="36"/>
      <c r="AI116" s="39"/>
      <c r="AJ116" s="36"/>
      <c r="AK116" s="39"/>
      <c r="AL116" s="76"/>
      <c r="AM116" s="64"/>
      <c r="AN116" s="76"/>
      <c r="AO116" s="39"/>
      <c r="AP116" s="66"/>
      <c r="AQ116" s="39"/>
      <c r="AR116" s="76"/>
      <c r="AS116" s="39"/>
      <c r="AT116" s="76"/>
      <c r="AU116" s="39"/>
      <c r="AV116" s="76"/>
      <c r="AW116" s="39"/>
      <c r="AX116" s="76"/>
      <c r="AY116" s="39"/>
      <c r="AZ116" s="76"/>
      <c r="BA116" s="46"/>
      <c r="BB116" s="76"/>
      <c r="BC116" s="39"/>
      <c r="BD116" s="76"/>
      <c r="BE116" s="39"/>
      <c r="BF116" s="76"/>
      <c r="BG116" s="39"/>
      <c r="BH116" s="76"/>
      <c r="BI116" s="46"/>
      <c r="BJ116" s="76"/>
      <c r="BK116" s="39"/>
      <c r="BL116" s="76"/>
      <c r="BM116" s="46"/>
      <c r="BN116" s="76"/>
      <c r="BO116" s="39"/>
      <c r="BP116" s="76"/>
      <c r="BQ116" s="77"/>
      <c r="BR116" s="66"/>
      <c r="BS116" s="39"/>
      <c r="BT116" s="76"/>
      <c r="BU116" s="39"/>
      <c r="BV116" s="76"/>
      <c r="BW116" s="44"/>
      <c r="BX116" s="76"/>
      <c r="BY116" s="39"/>
      <c r="BZ116" s="76"/>
      <c r="CA116" s="44"/>
      <c r="CB116" s="78"/>
      <c r="CC116" s="39"/>
      <c r="CD116" s="76"/>
      <c r="CE116" s="39"/>
      <c r="CF116" s="76"/>
      <c r="CG116" s="37"/>
      <c r="CH116" s="76"/>
      <c r="CI116" s="39"/>
      <c r="CJ116" s="76"/>
      <c r="CK116" s="39"/>
      <c r="CL116" s="76"/>
      <c r="CM116" s="39"/>
      <c r="CN116" s="76"/>
      <c r="CO116" s="39"/>
      <c r="CP116" s="76"/>
      <c r="CQ116" s="39"/>
      <c r="CR116" s="76"/>
      <c r="CS116" s="39"/>
      <c r="CT116" s="76"/>
      <c r="CU116" s="37"/>
      <c r="CV116" s="76"/>
      <c r="CW116" s="37"/>
      <c r="CX116" s="76"/>
      <c r="CY116" s="76"/>
      <c r="CZ116" s="76"/>
      <c r="DA116" s="76"/>
      <c r="DB116" s="76"/>
      <c r="DC116" s="76"/>
      <c r="DD116" s="76"/>
      <c r="DE116" s="43">
        <f t="shared" si="160"/>
        <v>0</v>
      </c>
      <c r="DF116" s="43">
        <f t="shared" si="161"/>
        <v>0</v>
      </c>
    </row>
    <row r="117" spans="1:110" ht="45" x14ac:dyDescent="0.25">
      <c r="A117" s="14"/>
      <c r="B117" s="103">
        <v>88</v>
      </c>
      <c r="C117" s="45" t="s">
        <v>323</v>
      </c>
      <c r="D117" s="104" t="s">
        <v>324</v>
      </c>
      <c r="E117" s="29">
        <v>13916</v>
      </c>
      <c r="F117" s="145">
        <v>1.57</v>
      </c>
      <c r="G117" s="31"/>
      <c r="H117" s="32">
        <v>1</v>
      </c>
      <c r="I117" s="33"/>
      <c r="J117" s="33"/>
      <c r="K117" s="74">
        <v>1.4</v>
      </c>
      <c r="L117" s="74">
        <v>1.68</v>
      </c>
      <c r="M117" s="74">
        <v>2.23</v>
      </c>
      <c r="N117" s="75">
        <v>2.57</v>
      </c>
      <c r="O117" s="46"/>
      <c r="P117" s="36">
        <f t="shared" si="170"/>
        <v>0</v>
      </c>
      <c r="Q117" s="39"/>
      <c r="R117" s="76"/>
      <c r="S117" s="39"/>
      <c r="T117" s="37"/>
      <c r="U117" s="37"/>
      <c r="V117" s="36"/>
      <c r="W117" s="39"/>
      <c r="X117" s="76"/>
      <c r="Y117" s="39"/>
      <c r="Z117" s="66"/>
      <c r="AA117" s="64"/>
      <c r="AB117" s="76"/>
      <c r="AC117" s="39"/>
      <c r="AD117" s="76"/>
      <c r="AE117" s="39"/>
      <c r="AF117" s="76"/>
      <c r="AG117" s="39"/>
      <c r="AH117" s="36"/>
      <c r="AI117" s="39"/>
      <c r="AJ117" s="36"/>
      <c r="AK117" s="39"/>
      <c r="AL117" s="76"/>
      <c r="AM117" s="64"/>
      <c r="AN117" s="76"/>
      <c r="AO117" s="39"/>
      <c r="AP117" s="66"/>
      <c r="AQ117" s="39"/>
      <c r="AR117" s="76"/>
      <c r="AS117" s="39"/>
      <c r="AT117" s="76"/>
      <c r="AU117" s="39"/>
      <c r="AV117" s="76"/>
      <c r="AW117" s="39"/>
      <c r="AX117" s="76"/>
      <c r="AY117" s="39"/>
      <c r="AZ117" s="76"/>
      <c r="BA117" s="46"/>
      <c r="BB117" s="76"/>
      <c r="BC117" s="39"/>
      <c r="BD117" s="76"/>
      <c r="BE117" s="39"/>
      <c r="BF117" s="76"/>
      <c r="BG117" s="39"/>
      <c r="BH117" s="76"/>
      <c r="BI117" s="46"/>
      <c r="BJ117" s="76"/>
      <c r="BK117" s="39"/>
      <c r="BL117" s="76"/>
      <c r="BM117" s="46"/>
      <c r="BN117" s="76"/>
      <c r="BO117" s="39"/>
      <c r="BP117" s="76"/>
      <c r="BQ117" s="77"/>
      <c r="BR117" s="66"/>
      <c r="BS117" s="39"/>
      <c r="BT117" s="76"/>
      <c r="BU117" s="39"/>
      <c r="BV117" s="76"/>
      <c r="BW117" s="44"/>
      <c r="BX117" s="76"/>
      <c r="BY117" s="39"/>
      <c r="BZ117" s="76"/>
      <c r="CA117" s="44"/>
      <c r="CB117" s="78"/>
      <c r="CC117" s="39"/>
      <c r="CD117" s="76"/>
      <c r="CE117" s="39"/>
      <c r="CF117" s="76"/>
      <c r="CG117" s="37"/>
      <c r="CH117" s="76"/>
      <c r="CI117" s="39"/>
      <c r="CJ117" s="76"/>
      <c r="CK117" s="39"/>
      <c r="CL117" s="76"/>
      <c r="CM117" s="39"/>
      <c r="CN117" s="76"/>
      <c r="CO117" s="39"/>
      <c r="CP117" s="76"/>
      <c r="CQ117" s="39"/>
      <c r="CR117" s="76"/>
      <c r="CS117" s="39"/>
      <c r="CT117" s="76"/>
      <c r="CU117" s="37"/>
      <c r="CV117" s="76"/>
      <c r="CW117" s="37"/>
      <c r="CX117" s="76"/>
      <c r="CY117" s="76"/>
      <c r="CZ117" s="76"/>
      <c r="DA117" s="76"/>
      <c r="DB117" s="76"/>
      <c r="DC117" s="76"/>
      <c r="DD117" s="76"/>
      <c r="DE117" s="43">
        <f t="shared" si="160"/>
        <v>0</v>
      </c>
      <c r="DF117" s="43">
        <f t="shared" si="161"/>
        <v>0</v>
      </c>
    </row>
    <row r="118" spans="1:110" ht="45" x14ac:dyDescent="0.25">
      <c r="A118" s="14"/>
      <c r="B118" s="103">
        <v>89</v>
      </c>
      <c r="C118" s="45" t="s">
        <v>325</v>
      </c>
      <c r="D118" s="104" t="s">
        <v>326</v>
      </c>
      <c r="E118" s="29">
        <v>13916</v>
      </c>
      <c r="F118" s="145">
        <v>2.82</v>
      </c>
      <c r="G118" s="31"/>
      <c r="H118" s="32">
        <v>1</v>
      </c>
      <c r="I118" s="33"/>
      <c r="J118" s="33"/>
      <c r="K118" s="74">
        <v>1.4</v>
      </c>
      <c r="L118" s="74">
        <v>1.68</v>
      </c>
      <c r="M118" s="74">
        <v>2.23</v>
      </c>
      <c r="N118" s="75">
        <v>2.57</v>
      </c>
      <c r="O118" s="46"/>
      <c r="P118" s="36">
        <f t="shared" si="170"/>
        <v>0</v>
      </c>
      <c r="Q118" s="39"/>
      <c r="R118" s="76"/>
      <c r="S118" s="39"/>
      <c r="T118" s="37"/>
      <c r="U118" s="37"/>
      <c r="V118" s="36"/>
      <c r="W118" s="39"/>
      <c r="X118" s="76"/>
      <c r="Y118" s="39"/>
      <c r="Z118" s="66"/>
      <c r="AA118" s="64"/>
      <c r="AB118" s="76"/>
      <c r="AC118" s="39"/>
      <c r="AD118" s="76"/>
      <c r="AE118" s="39"/>
      <c r="AF118" s="76"/>
      <c r="AG118" s="39"/>
      <c r="AH118" s="36"/>
      <c r="AI118" s="39"/>
      <c r="AJ118" s="36"/>
      <c r="AK118" s="39"/>
      <c r="AL118" s="76"/>
      <c r="AM118" s="64"/>
      <c r="AN118" s="76"/>
      <c r="AO118" s="39"/>
      <c r="AP118" s="66"/>
      <c r="AQ118" s="39"/>
      <c r="AR118" s="76"/>
      <c r="AS118" s="39"/>
      <c r="AT118" s="76"/>
      <c r="AU118" s="39"/>
      <c r="AV118" s="76"/>
      <c r="AW118" s="39"/>
      <c r="AX118" s="76"/>
      <c r="AY118" s="39"/>
      <c r="AZ118" s="76"/>
      <c r="BA118" s="46"/>
      <c r="BB118" s="76"/>
      <c r="BC118" s="39"/>
      <c r="BD118" s="76"/>
      <c r="BE118" s="39"/>
      <c r="BF118" s="76"/>
      <c r="BG118" s="39"/>
      <c r="BH118" s="76"/>
      <c r="BI118" s="46"/>
      <c r="BJ118" s="76"/>
      <c r="BK118" s="39"/>
      <c r="BL118" s="76"/>
      <c r="BM118" s="46"/>
      <c r="BN118" s="76"/>
      <c r="BO118" s="39"/>
      <c r="BP118" s="76"/>
      <c r="BQ118" s="77"/>
      <c r="BR118" s="66"/>
      <c r="BS118" s="39"/>
      <c r="BT118" s="76"/>
      <c r="BU118" s="39"/>
      <c r="BV118" s="76"/>
      <c r="BW118" s="44"/>
      <c r="BX118" s="76"/>
      <c r="BY118" s="39"/>
      <c r="BZ118" s="76"/>
      <c r="CA118" s="44"/>
      <c r="CB118" s="78"/>
      <c r="CC118" s="39"/>
      <c r="CD118" s="76"/>
      <c r="CE118" s="39"/>
      <c r="CF118" s="76"/>
      <c r="CG118" s="37"/>
      <c r="CH118" s="76"/>
      <c r="CI118" s="39"/>
      <c r="CJ118" s="76"/>
      <c r="CK118" s="39"/>
      <c r="CL118" s="76"/>
      <c r="CM118" s="39"/>
      <c r="CN118" s="76"/>
      <c r="CO118" s="39"/>
      <c r="CP118" s="76"/>
      <c r="CQ118" s="39"/>
      <c r="CR118" s="76"/>
      <c r="CS118" s="39"/>
      <c r="CT118" s="76"/>
      <c r="CU118" s="37"/>
      <c r="CV118" s="76"/>
      <c r="CW118" s="37"/>
      <c r="CX118" s="76"/>
      <c r="CY118" s="76"/>
      <c r="CZ118" s="76"/>
      <c r="DA118" s="76"/>
      <c r="DB118" s="76"/>
      <c r="DC118" s="76"/>
      <c r="DD118" s="76"/>
      <c r="DE118" s="43">
        <f t="shared" si="160"/>
        <v>0</v>
      </c>
      <c r="DF118" s="43">
        <f t="shared" si="161"/>
        <v>0</v>
      </c>
    </row>
    <row r="119" spans="1:110" ht="45" x14ac:dyDescent="0.25">
      <c r="A119" s="14"/>
      <c r="B119" s="103">
        <v>90</v>
      </c>
      <c r="C119" s="45" t="s">
        <v>327</v>
      </c>
      <c r="D119" s="28" t="s">
        <v>328</v>
      </c>
      <c r="E119" s="29">
        <v>13916</v>
      </c>
      <c r="F119" s="145">
        <v>0.31</v>
      </c>
      <c r="G119" s="105">
        <v>0.51060000000000005</v>
      </c>
      <c r="H119" s="32">
        <v>1</v>
      </c>
      <c r="I119" s="33"/>
      <c r="J119" s="33"/>
      <c r="K119" s="74">
        <v>1.4</v>
      </c>
      <c r="L119" s="74">
        <v>1.68</v>
      </c>
      <c r="M119" s="74">
        <v>2.23</v>
      </c>
      <c r="N119" s="75">
        <v>2.57</v>
      </c>
      <c r="O119" s="46"/>
      <c r="P119" s="85">
        <f t="shared" ref="P119:P129" si="171">(O119*$E119*$F119*((1-$G119)+$G119*$K119*$H119))</f>
        <v>0</v>
      </c>
      <c r="Q119" s="39"/>
      <c r="R119" s="85">
        <f t="shared" ref="R119:R130" si="172">(Q119*$E119*$F119*((1-$G119)+$G119*$K119*$H119))</f>
        <v>0</v>
      </c>
      <c r="S119" s="39"/>
      <c r="T119" s="85">
        <f t="shared" ref="T119:T130" si="173">(S119*$E119*$F119*((1-$G119)+$G119*$K119*$H119))</f>
        <v>0</v>
      </c>
      <c r="U119" s="37"/>
      <c r="V119" s="85">
        <f t="shared" ref="V119:V130" si="174">(U119*$E119*$F119*((1-$G119)+$G119*$K119*$H119))</f>
        <v>0</v>
      </c>
      <c r="W119" s="39"/>
      <c r="X119" s="85">
        <f t="shared" ref="X119:X130" si="175">(W119*$E119*$F119*((1-$G119)+$G119*$K119*$H119))</f>
        <v>0</v>
      </c>
      <c r="Y119" s="39"/>
      <c r="Z119" s="85">
        <f t="shared" ref="Z119:Z130" si="176">(Y119*$E119*$F119*((1-$G119)+$G119*$K119*$H119))</f>
        <v>0</v>
      </c>
      <c r="AA119" s="64"/>
      <c r="AB119" s="76"/>
      <c r="AC119" s="39"/>
      <c r="AD119" s="85">
        <f t="shared" ref="AD119:AD130" si="177">(AC119*$E119*$F119*((1-$G119)+$G119*$K119*$H119))</f>
        <v>0</v>
      </c>
      <c r="AE119" s="39"/>
      <c r="AF119" s="85">
        <f t="shared" ref="AF119:AF130" si="178">(AE119*$E119*$F119*((1-$G119)+$G119*$K119*$H119))</f>
        <v>0</v>
      </c>
      <c r="AG119" s="39"/>
      <c r="AH119" s="85">
        <f t="shared" ref="AH119:AH130" si="179">(AG119*$E119*$F119*((1-$G119)+$G119*$K119*$H119))</f>
        <v>0</v>
      </c>
      <c r="AI119" s="39"/>
      <c r="AJ119" s="85">
        <f t="shared" ref="AJ119:AJ130" si="180">(AI119*$E119*$F119*((1-$G119)+$G119*$L119*$H119))</f>
        <v>0</v>
      </c>
      <c r="AK119" s="39"/>
      <c r="AL119" s="85">
        <f t="shared" ref="AL119:AL130" si="181">(AK119*$E119*$F119*((1-$G119)+$G119*$L119*$H119))</f>
        <v>0</v>
      </c>
      <c r="AM119" s="64"/>
      <c r="AN119" s="85">
        <f t="shared" ref="AN119:AN130" si="182">(AM119*$E119*$F119*((1-$G119)+$G119*$K119*$H119))</f>
        <v>0</v>
      </c>
      <c r="AO119" s="39"/>
      <c r="AP119" s="85">
        <f t="shared" ref="AP119:AP130" si="183">(AO119*$E119*$F119*((1-$G119)+$G119*$K119*$H119))</f>
        <v>0</v>
      </c>
      <c r="AQ119" s="39"/>
      <c r="AR119" s="85">
        <f t="shared" ref="AR119:AR130" si="184">(AQ119*$E119*$F119*((1-$G119)+$G119*$K119*$H119))</f>
        <v>0</v>
      </c>
      <c r="AS119" s="39"/>
      <c r="AT119" s="85">
        <f t="shared" ref="AT119:AT130" si="185">(AS119*$E119*$F119*((1-$G119)+$G119*$K119*$H119))</f>
        <v>0</v>
      </c>
      <c r="AU119" s="39"/>
      <c r="AV119" s="85">
        <f t="shared" ref="AV119:AV130" si="186">(AU119*$E119*$F119*((1-$G119)+$G119*$K119*$H119))</f>
        <v>0</v>
      </c>
      <c r="AW119" s="39"/>
      <c r="AX119" s="85">
        <f t="shared" ref="AX119:AX130" si="187">(AW119*$E119*$F119*((1-$G119)+$G119*$K119*$H119))</f>
        <v>0</v>
      </c>
      <c r="AY119" s="39"/>
      <c r="AZ119" s="76"/>
      <c r="BA119" s="46"/>
      <c r="BB119" s="85">
        <f t="shared" ref="BB119:BB130" si="188">(BA119*$E119*$F119*((1-$G119)+$G119*$K119*$H119))</f>
        <v>0</v>
      </c>
      <c r="BC119" s="39"/>
      <c r="BD119" s="85">
        <f t="shared" ref="BD119:BD130" si="189">(BC119*$E119*$F119*((1-$G119)+$G119*$K119*$H119))</f>
        <v>0</v>
      </c>
      <c r="BE119" s="39"/>
      <c r="BF119" s="85">
        <f t="shared" ref="BF119:BF130" si="190">(BE119*$E119*$F119*((1-$G119)+$G119*$K119*$H119))</f>
        <v>0</v>
      </c>
      <c r="BG119" s="39"/>
      <c r="BH119" s="85">
        <f t="shared" ref="BH119:BH130" si="191">(BG119*$E119*$F119*((1-$G119)+$G119*$K119*$H119))</f>
        <v>0</v>
      </c>
      <c r="BI119" s="46"/>
      <c r="BJ119" s="76"/>
      <c r="BK119" s="39"/>
      <c r="BL119" s="85">
        <f t="shared" ref="BL119:BL130" si="192">(BK119*$E119*$F119*((1-$G119)+$G119*$K119*$H119))</f>
        <v>0</v>
      </c>
      <c r="BM119" s="46"/>
      <c r="BN119" s="85">
        <f t="shared" ref="BN119:BN130" si="193">(BM119*$E119*$F119*((1-$G119)+$G119*$L119*$H119))</f>
        <v>0</v>
      </c>
      <c r="BO119" s="39"/>
      <c r="BP119" s="85">
        <f t="shared" ref="BP119:BP130" si="194">(BO119*$E119*$F119*((1-$G119)+$G119*$L119*$H119))</f>
        <v>0</v>
      </c>
      <c r="BQ119" s="77"/>
      <c r="BR119" s="85">
        <f t="shared" ref="BR119:BR130" si="195">(BQ119*$E119*$F119*((1-$G119)+$G119*$L119*$H119))</f>
        <v>0</v>
      </c>
      <c r="BS119" s="39"/>
      <c r="BT119" s="85">
        <f t="shared" ref="BT119:BT130" si="196">(BS119*$E119*$F119*((1-$G119)+$G119*$L119*$H119))</f>
        <v>0</v>
      </c>
      <c r="BU119" s="39"/>
      <c r="BV119" s="85">
        <f t="shared" ref="BV119:BV130" si="197">(BU119*$E119*$F119*((1-$G119)+$G119*$L119*$H119))</f>
        <v>0</v>
      </c>
      <c r="BW119" s="44"/>
      <c r="BX119" s="85">
        <f t="shared" ref="BX119:BX130" si="198">(BW119*$E119*$F119*((1-$G119)+$G119*$L119*$H119))</f>
        <v>0</v>
      </c>
      <c r="BY119" s="39"/>
      <c r="BZ119" s="85">
        <f t="shared" ref="BZ119:BZ130" si="199">(BY119*$E119*$F119*((1-$G119)+$G119*$L119*$H119))</f>
        <v>0</v>
      </c>
      <c r="CA119" s="44"/>
      <c r="CB119" s="78"/>
      <c r="CC119" s="39"/>
      <c r="CD119" s="85">
        <f t="shared" ref="CD119:CD130" si="200">(CC119*$E119*$F119*((1-$G119)+$G119*$L119*$H119))</f>
        <v>0</v>
      </c>
      <c r="CE119" s="39"/>
      <c r="CF119" s="76"/>
      <c r="CG119" s="37"/>
      <c r="CH119" s="85">
        <f t="shared" ref="CH119:CH130" si="201">(CG119*$E119*$F119*((1-$G119)+$G119*$L119*$H119))</f>
        <v>0</v>
      </c>
      <c r="CI119" s="39"/>
      <c r="CJ119" s="85">
        <f t="shared" ref="CJ119:CJ130" si="202">(CI119*$E119*$F119*((1-$G119)+$G119*$L119*$H119))</f>
        <v>0</v>
      </c>
      <c r="CK119" s="39"/>
      <c r="CL119" s="85">
        <f t="shared" ref="CL119:CL130" si="203">(CK119*$E119*$F119*((1-$G119)+$G119*$K119*$H119))</f>
        <v>0</v>
      </c>
      <c r="CM119" s="39"/>
      <c r="CN119" s="85">
        <f t="shared" ref="CN119:CN130" si="204">(CM119*$E119*$F119*((1-$G119)+$G119*$L119*$H119))</f>
        <v>0</v>
      </c>
      <c r="CO119" s="39"/>
      <c r="CP119" s="85">
        <f t="shared" ref="CP119:CP130" si="205">(CO119*$E119*$F119*((1-$G119)+$G119*$L119*$H119))</f>
        <v>0</v>
      </c>
      <c r="CQ119" s="39"/>
      <c r="CR119" s="85">
        <f t="shared" ref="CR119:CR130" si="206">(CQ119*$E119*$F119*((1-$G119)+$G119*$M119*$H119))</f>
        <v>0</v>
      </c>
      <c r="CS119" s="39"/>
      <c r="CT119" s="85">
        <f t="shared" ref="CT119:CT130" si="207">(CS119*$E119*$F119*((1-$G119)+$G119*$N119*$H119))</f>
        <v>0</v>
      </c>
      <c r="CU119" s="37"/>
      <c r="CV119" s="85">
        <f t="shared" ref="CV119:CV130" si="208">(CU119*$E119*$F119*((1-$G119)+$G119*$K119*$H119))</f>
        <v>0</v>
      </c>
      <c r="CW119" s="37"/>
      <c r="CX119" s="76"/>
      <c r="CY119" s="76"/>
      <c r="CZ119" s="76"/>
      <c r="DA119" s="76"/>
      <c r="DB119" s="76"/>
      <c r="DC119" s="76"/>
      <c r="DD119" s="76"/>
      <c r="DE119" s="43">
        <f t="shared" si="160"/>
        <v>0</v>
      </c>
      <c r="DF119" s="43">
        <f t="shared" si="161"/>
        <v>0</v>
      </c>
    </row>
    <row r="120" spans="1:110" ht="45" x14ac:dyDescent="0.25">
      <c r="A120" s="14"/>
      <c r="B120" s="103">
        <v>91</v>
      </c>
      <c r="C120" s="45" t="s">
        <v>329</v>
      </c>
      <c r="D120" s="28" t="s">
        <v>330</v>
      </c>
      <c r="E120" s="29">
        <v>13916</v>
      </c>
      <c r="F120" s="145">
        <v>1.36</v>
      </c>
      <c r="G120" s="105">
        <v>0.51060000000000005</v>
      </c>
      <c r="H120" s="32">
        <v>1</v>
      </c>
      <c r="I120" s="33"/>
      <c r="J120" s="33"/>
      <c r="K120" s="74">
        <v>1.4</v>
      </c>
      <c r="L120" s="74">
        <v>1.68</v>
      </c>
      <c r="M120" s="74">
        <v>2.23</v>
      </c>
      <c r="N120" s="75">
        <v>2.57</v>
      </c>
      <c r="O120" s="46"/>
      <c r="P120" s="85">
        <f t="shared" si="171"/>
        <v>0</v>
      </c>
      <c r="Q120" s="39"/>
      <c r="R120" s="85">
        <f t="shared" si="172"/>
        <v>0</v>
      </c>
      <c r="S120" s="39"/>
      <c r="T120" s="85">
        <f t="shared" si="173"/>
        <v>0</v>
      </c>
      <c r="U120" s="37"/>
      <c r="V120" s="85">
        <f>(U120*$E120*$F120*((1-$G120)+$G120*$K120*$H120))</f>
        <v>0</v>
      </c>
      <c r="W120" s="39"/>
      <c r="X120" s="85">
        <f t="shared" si="175"/>
        <v>0</v>
      </c>
      <c r="Y120" s="39"/>
      <c r="Z120" s="85">
        <f t="shared" si="176"/>
        <v>0</v>
      </c>
      <c r="AA120" s="64"/>
      <c r="AB120" s="76"/>
      <c r="AC120" s="39"/>
      <c r="AD120" s="85">
        <f t="shared" si="177"/>
        <v>0</v>
      </c>
      <c r="AE120" s="39"/>
      <c r="AF120" s="85">
        <f t="shared" si="178"/>
        <v>0</v>
      </c>
      <c r="AG120" s="39"/>
      <c r="AH120" s="85">
        <f t="shared" si="179"/>
        <v>0</v>
      </c>
      <c r="AI120" s="39"/>
      <c r="AJ120" s="85">
        <f t="shared" si="180"/>
        <v>0</v>
      </c>
      <c r="AK120" s="39"/>
      <c r="AL120" s="85">
        <f t="shared" si="181"/>
        <v>0</v>
      </c>
      <c r="AM120" s="64"/>
      <c r="AN120" s="85">
        <f t="shared" si="182"/>
        <v>0</v>
      </c>
      <c r="AO120" s="39"/>
      <c r="AP120" s="85">
        <f t="shared" si="183"/>
        <v>0</v>
      </c>
      <c r="AQ120" s="39"/>
      <c r="AR120" s="85">
        <f t="shared" si="184"/>
        <v>0</v>
      </c>
      <c r="AS120" s="39"/>
      <c r="AT120" s="85">
        <f t="shared" si="185"/>
        <v>0</v>
      </c>
      <c r="AU120" s="39"/>
      <c r="AV120" s="85">
        <f t="shared" si="186"/>
        <v>0</v>
      </c>
      <c r="AW120" s="39"/>
      <c r="AX120" s="85">
        <f t="shared" si="187"/>
        <v>0</v>
      </c>
      <c r="AY120" s="39"/>
      <c r="AZ120" s="76"/>
      <c r="BA120" s="46"/>
      <c r="BB120" s="85">
        <f t="shared" si="188"/>
        <v>0</v>
      </c>
      <c r="BC120" s="39"/>
      <c r="BD120" s="85">
        <f t="shared" si="189"/>
        <v>0</v>
      </c>
      <c r="BE120" s="39"/>
      <c r="BF120" s="85">
        <f t="shared" si="190"/>
        <v>0</v>
      </c>
      <c r="BG120" s="39"/>
      <c r="BH120" s="85">
        <f t="shared" si="191"/>
        <v>0</v>
      </c>
      <c r="BI120" s="46"/>
      <c r="BJ120" s="76"/>
      <c r="BK120" s="39"/>
      <c r="BL120" s="85">
        <f t="shared" si="192"/>
        <v>0</v>
      </c>
      <c r="BM120" s="46"/>
      <c r="BN120" s="85">
        <f t="shared" si="193"/>
        <v>0</v>
      </c>
      <c r="BO120" s="39"/>
      <c r="BP120" s="85">
        <f t="shared" si="194"/>
        <v>0</v>
      </c>
      <c r="BQ120" s="77"/>
      <c r="BR120" s="85">
        <f t="shared" si="195"/>
        <v>0</v>
      </c>
      <c r="BS120" s="39"/>
      <c r="BT120" s="85">
        <f t="shared" si="196"/>
        <v>0</v>
      </c>
      <c r="BU120" s="39"/>
      <c r="BV120" s="85">
        <f t="shared" si="197"/>
        <v>0</v>
      </c>
      <c r="BW120" s="44"/>
      <c r="BX120" s="85">
        <f t="shared" si="198"/>
        <v>0</v>
      </c>
      <c r="BY120" s="39"/>
      <c r="BZ120" s="85">
        <f t="shared" si="199"/>
        <v>0</v>
      </c>
      <c r="CA120" s="44"/>
      <c r="CB120" s="78"/>
      <c r="CC120" s="39"/>
      <c r="CD120" s="85">
        <f t="shared" si="200"/>
        <v>0</v>
      </c>
      <c r="CE120" s="39"/>
      <c r="CF120" s="76"/>
      <c r="CG120" s="37"/>
      <c r="CH120" s="85">
        <f t="shared" si="201"/>
        <v>0</v>
      </c>
      <c r="CI120" s="39"/>
      <c r="CJ120" s="85">
        <f t="shared" si="202"/>
        <v>0</v>
      </c>
      <c r="CK120" s="39"/>
      <c r="CL120" s="85">
        <f t="shared" si="203"/>
        <v>0</v>
      </c>
      <c r="CM120" s="39"/>
      <c r="CN120" s="85">
        <f t="shared" si="204"/>
        <v>0</v>
      </c>
      <c r="CO120" s="39"/>
      <c r="CP120" s="85">
        <f t="shared" si="205"/>
        <v>0</v>
      </c>
      <c r="CQ120" s="39"/>
      <c r="CR120" s="85">
        <f t="shared" si="206"/>
        <v>0</v>
      </c>
      <c r="CS120" s="39"/>
      <c r="CT120" s="85">
        <f t="shared" si="207"/>
        <v>0</v>
      </c>
      <c r="CU120" s="37"/>
      <c r="CV120" s="85">
        <f t="shared" si="208"/>
        <v>0</v>
      </c>
      <c r="CW120" s="37"/>
      <c r="CX120" s="76"/>
      <c r="CY120" s="76"/>
      <c r="CZ120" s="76"/>
      <c r="DA120" s="76"/>
      <c r="DB120" s="76"/>
      <c r="DC120" s="76"/>
      <c r="DD120" s="76"/>
      <c r="DE120" s="43">
        <f t="shared" si="160"/>
        <v>0</v>
      </c>
      <c r="DF120" s="43">
        <f t="shared" si="161"/>
        <v>0</v>
      </c>
    </row>
    <row r="121" spans="1:110" ht="45" x14ac:dyDescent="0.25">
      <c r="A121" s="14"/>
      <c r="B121" s="103">
        <v>92</v>
      </c>
      <c r="C121" s="45" t="s">
        <v>331</v>
      </c>
      <c r="D121" s="28" t="s">
        <v>332</v>
      </c>
      <c r="E121" s="29">
        <v>13916</v>
      </c>
      <c r="F121" s="145">
        <v>3.06</v>
      </c>
      <c r="G121" s="105">
        <v>0.51060000000000005</v>
      </c>
      <c r="H121" s="32">
        <v>1</v>
      </c>
      <c r="I121" s="33"/>
      <c r="J121" s="33"/>
      <c r="K121" s="74">
        <v>1.4</v>
      </c>
      <c r="L121" s="74">
        <v>1.68</v>
      </c>
      <c r="M121" s="74">
        <v>2.23</v>
      </c>
      <c r="N121" s="75">
        <v>2.57</v>
      </c>
      <c r="O121" s="46"/>
      <c r="P121" s="85">
        <f t="shared" si="171"/>
        <v>0</v>
      </c>
      <c r="Q121" s="39"/>
      <c r="R121" s="85">
        <f t="shared" si="172"/>
        <v>0</v>
      </c>
      <c r="S121" s="39"/>
      <c r="T121" s="85">
        <f t="shared" si="173"/>
        <v>0</v>
      </c>
      <c r="U121" s="37"/>
      <c r="V121" s="85">
        <f t="shared" si="174"/>
        <v>0</v>
      </c>
      <c r="W121" s="39"/>
      <c r="X121" s="85">
        <f t="shared" si="175"/>
        <v>0</v>
      </c>
      <c r="Y121" s="39"/>
      <c r="Z121" s="85">
        <f t="shared" si="176"/>
        <v>0</v>
      </c>
      <c r="AA121" s="64"/>
      <c r="AB121" s="76"/>
      <c r="AC121" s="39"/>
      <c r="AD121" s="85">
        <f t="shared" si="177"/>
        <v>0</v>
      </c>
      <c r="AE121" s="39"/>
      <c r="AF121" s="85">
        <f t="shared" si="178"/>
        <v>0</v>
      </c>
      <c r="AG121" s="39"/>
      <c r="AH121" s="85">
        <f t="shared" si="179"/>
        <v>0</v>
      </c>
      <c r="AI121" s="39"/>
      <c r="AJ121" s="85">
        <f t="shared" si="180"/>
        <v>0</v>
      </c>
      <c r="AK121" s="39"/>
      <c r="AL121" s="85">
        <f t="shared" si="181"/>
        <v>0</v>
      </c>
      <c r="AM121" s="64"/>
      <c r="AN121" s="85">
        <f t="shared" si="182"/>
        <v>0</v>
      </c>
      <c r="AO121" s="39"/>
      <c r="AP121" s="85">
        <f t="shared" si="183"/>
        <v>0</v>
      </c>
      <c r="AQ121" s="39"/>
      <c r="AR121" s="85">
        <f t="shared" si="184"/>
        <v>0</v>
      </c>
      <c r="AS121" s="39"/>
      <c r="AT121" s="85">
        <f t="shared" si="185"/>
        <v>0</v>
      </c>
      <c r="AU121" s="39"/>
      <c r="AV121" s="85">
        <f t="shared" si="186"/>
        <v>0</v>
      </c>
      <c r="AW121" s="39"/>
      <c r="AX121" s="85">
        <f t="shared" si="187"/>
        <v>0</v>
      </c>
      <c r="AY121" s="39"/>
      <c r="AZ121" s="76"/>
      <c r="BA121" s="46"/>
      <c r="BB121" s="85">
        <f t="shared" si="188"/>
        <v>0</v>
      </c>
      <c r="BC121" s="39"/>
      <c r="BD121" s="85">
        <f t="shared" si="189"/>
        <v>0</v>
      </c>
      <c r="BE121" s="39"/>
      <c r="BF121" s="85">
        <f t="shared" si="190"/>
        <v>0</v>
      </c>
      <c r="BG121" s="39"/>
      <c r="BH121" s="85">
        <f t="shared" si="191"/>
        <v>0</v>
      </c>
      <c r="BI121" s="46"/>
      <c r="BJ121" s="76"/>
      <c r="BK121" s="39"/>
      <c r="BL121" s="85">
        <f t="shared" si="192"/>
        <v>0</v>
      </c>
      <c r="BM121" s="46"/>
      <c r="BN121" s="85">
        <f t="shared" si="193"/>
        <v>0</v>
      </c>
      <c r="BO121" s="39"/>
      <c r="BP121" s="85">
        <f t="shared" si="194"/>
        <v>0</v>
      </c>
      <c r="BQ121" s="77"/>
      <c r="BR121" s="85">
        <f t="shared" si="195"/>
        <v>0</v>
      </c>
      <c r="BS121" s="39"/>
      <c r="BT121" s="85">
        <f t="shared" si="196"/>
        <v>0</v>
      </c>
      <c r="BU121" s="39"/>
      <c r="BV121" s="85">
        <f t="shared" si="197"/>
        <v>0</v>
      </c>
      <c r="BW121" s="44"/>
      <c r="BX121" s="85">
        <f>(BW121*$E121*$F121*((1-$G121)+$G121*$L121*$H121))</f>
        <v>0</v>
      </c>
      <c r="BY121" s="39"/>
      <c r="BZ121" s="85">
        <f t="shared" si="199"/>
        <v>0</v>
      </c>
      <c r="CA121" s="44"/>
      <c r="CB121" s="78"/>
      <c r="CC121" s="39"/>
      <c r="CD121" s="85">
        <f t="shared" si="200"/>
        <v>0</v>
      </c>
      <c r="CE121" s="39"/>
      <c r="CF121" s="76"/>
      <c r="CG121" s="37"/>
      <c r="CH121" s="85">
        <f t="shared" si="201"/>
        <v>0</v>
      </c>
      <c r="CI121" s="39"/>
      <c r="CJ121" s="85">
        <f t="shared" si="202"/>
        <v>0</v>
      </c>
      <c r="CK121" s="39"/>
      <c r="CL121" s="85">
        <f t="shared" si="203"/>
        <v>0</v>
      </c>
      <c r="CM121" s="39"/>
      <c r="CN121" s="85">
        <f t="shared" si="204"/>
        <v>0</v>
      </c>
      <c r="CO121" s="39"/>
      <c r="CP121" s="85">
        <f t="shared" si="205"/>
        <v>0</v>
      </c>
      <c r="CQ121" s="39"/>
      <c r="CR121" s="85">
        <f t="shared" si="206"/>
        <v>0</v>
      </c>
      <c r="CS121" s="39"/>
      <c r="CT121" s="85">
        <f t="shared" si="207"/>
        <v>0</v>
      </c>
      <c r="CU121" s="37"/>
      <c r="CV121" s="85">
        <f t="shared" si="208"/>
        <v>0</v>
      </c>
      <c r="CW121" s="37"/>
      <c r="CX121" s="76"/>
      <c r="CY121" s="76"/>
      <c r="CZ121" s="76"/>
      <c r="DA121" s="76"/>
      <c r="DB121" s="76"/>
      <c r="DC121" s="76"/>
      <c r="DD121" s="76"/>
      <c r="DE121" s="43">
        <f t="shared" si="160"/>
        <v>0</v>
      </c>
      <c r="DF121" s="43">
        <f t="shared" si="161"/>
        <v>0</v>
      </c>
    </row>
    <row r="122" spans="1:110" ht="45" x14ac:dyDescent="0.25">
      <c r="A122" s="14"/>
      <c r="B122" s="103">
        <v>93</v>
      </c>
      <c r="C122" s="45" t="s">
        <v>333</v>
      </c>
      <c r="D122" s="28" t="s">
        <v>334</v>
      </c>
      <c r="E122" s="29">
        <v>13916</v>
      </c>
      <c r="F122" s="145">
        <v>5.66</v>
      </c>
      <c r="G122" s="105">
        <v>0.51060000000000005</v>
      </c>
      <c r="H122" s="32">
        <v>1</v>
      </c>
      <c r="I122" s="33"/>
      <c r="J122" s="33"/>
      <c r="K122" s="74">
        <v>1.4</v>
      </c>
      <c r="L122" s="74">
        <v>1.68</v>
      </c>
      <c r="M122" s="74">
        <v>2.23</v>
      </c>
      <c r="N122" s="75">
        <v>2.57</v>
      </c>
      <c r="O122" s="66">
        <v>68</v>
      </c>
      <c r="P122" s="85">
        <f>(O122*$E122*$F122*((1-$G122)+$G122*$K122*$H122))</f>
        <v>6449897.4939392004</v>
      </c>
      <c r="Q122" s="39"/>
      <c r="R122" s="85">
        <f t="shared" si="172"/>
        <v>0</v>
      </c>
      <c r="S122" s="39"/>
      <c r="T122" s="85">
        <f t="shared" si="173"/>
        <v>0</v>
      </c>
      <c r="U122" s="37"/>
      <c r="V122" s="85">
        <f t="shared" si="174"/>
        <v>0</v>
      </c>
      <c r="W122" s="39"/>
      <c r="X122" s="85">
        <f t="shared" si="175"/>
        <v>0</v>
      </c>
      <c r="Y122" s="39"/>
      <c r="Z122" s="85">
        <f t="shared" si="176"/>
        <v>0</v>
      </c>
      <c r="AA122" s="64"/>
      <c r="AB122" s="76"/>
      <c r="AC122" s="39"/>
      <c r="AD122" s="85">
        <f t="shared" si="177"/>
        <v>0</v>
      </c>
      <c r="AE122" s="39"/>
      <c r="AF122" s="85">
        <f t="shared" si="178"/>
        <v>0</v>
      </c>
      <c r="AG122" s="39"/>
      <c r="AH122" s="85">
        <f t="shared" si="179"/>
        <v>0</v>
      </c>
      <c r="AI122" s="39"/>
      <c r="AJ122" s="85">
        <f t="shared" si="180"/>
        <v>0</v>
      </c>
      <c r="AK122" s="39"/>
      <c r="AL122" s="85">
        <f t="shared" si="181"/>
        <v>0</v>
      </c>
      <c r="AM122" s="64"/>
      <c r="AN122" s="85">
        <f t="shared" si="182"/>
        <v>0</v>
      </c>
      <c r="AO122" s="39"/>
      <c r="AP122" s="85">
        <f t="shared" si="183"/>
        <v>0</v>
      </c>
      <c r="AQ122" s="39"/>
      <c r="AR122" s="85">
        <f t="shared" si="184"/>
        <v>0</v>
      </c>
      <c r="AS122" s="39"/>
      <c r="AT122" s="85">
        <f t="shared" si="185"/>
        <v>0</v>
      </c>
      <c r="AU122" s="39"/>
      <c r="AV122" s="85">
        <f t="shared" si="186"/>
        <v>0</v>
      </c>
      <c r="AW122" s="39"/>
      <c r="AX122" s="85">
        <f t="shared" si="187"/>
        <v>0</v>
      </c>
      <c r="AY122" s="39"/>
      <c r="AZ122" s="76"/>
      <c r="BA122" s="46"/>
      <c r="BB122" s="85">
        <f t="shared" si="188"/>
        <v>0</v>
      </c>
      <c r="BC122" s="39"/>
      <c r="BD122" s="85">
        <f t="shared" si="189"/>
        <v>0</v>
      </c>
      <c r="BE122" s="39"/>
      <c r="BF122" s="85">
        <f t="shared" si="190"/>
        <v>0</v>
      </c>
      <c r="BG122" s="39"/>
      <c r="BH122" s="85">
        <f t="shared" si="191"/>
        <v>0</v>
      </c>
      <c r="BI122" s="46"/>
      <c r="BJ122" s="76"/>
      <c r="BK122" s="39"/>
      <c r="BL122" s="85">
        <f t="shared" si="192"/>
        <v>0</v>
      </c>
      <c r="BM122" s="46"/>
      <c r="BN122" s="85">
        <f t="shared" si="193"/>
        <v>0</v>
      </c>
      <c r="BO122" s="39"/>
      <c r="BP122" s="85">
        <f t="shared" si="194"/>
        <v>0</v>
      </c>
      <c r="BQ122" s="77"/>
      <c r="BR122" s="85">
        <f t="shared" si="195"/>
        <v>0</v>
      </c>
      <c r="BS122" s="39"/>
      <c r="BT122" s="85">
        <f t="shared" si="196"/>
        <v>0</v>
      </c>
      <c r="BU122" s="39"/>
      <c r="BV122" s="85">
        <f t="shared" si="197"/>
        <v>0</v>
      </c>
      <c r="BW122" s="44"/>
      <c r="BX122" s="85">
        <f t="shared" si="198"/>
        <v>0</v>
      </c>
      <c r="BY122" s="39"/>
      <c r="BZ122" s="85">
        <f t="shared" si="199"/>
        <v>0</v>
      </c>
      <c r="CA122" s="44"/>
      <c r="CB122" s="78"/>
      <c r="CC122" s="39"/>
      <c r="CD122" s="85">
        <f t="shared" si="200"/>
        <v>0</v>
      </c>
      <c r="CE122" s="39"/>
      <c r="CF122" s="76"/>
      <c r="CG122" s="37"/>
      <c r="CH122" s="85">
        <f t="shared" si="201"/>
        <v>0</v>
      </c>
      <c r="CI122" s="39"/>
      <c r="CJ122" s="85">
        <f t="shared" si="202"/>
        <v>0</v>
      </c>
      <c r="CK122" s="39"/>
      <c r="CL122" s="85">
        <f t="shared" si="203"/>
        <v>0</v>
      </c>
      <c r="CM122" s="39"/>
      <c r="CN122" s="85">
        <f t="shared" si="204"/>
        <v>0</v>
      </c>
      <c r="CO122" s="39"/>
      <c r="CP122" s="85">
        <f t="shared" si="205"/>
        <v>0</v>
      </c>
      <c r="CQ122" s="39"/>
      <c r="CR122" s="85">
        <f t="shared" si="206"/>
        <v>0</v>
      </c>
      <c r="CS122" s="39"/>
      <c r="CT122" s="85">
        <f t="shared" si="207"/>
        <v>0</v>
      </c>
      <c r="CU122" s="37"/>
      <c r="CV122" s="85">
        <f t="shared" si="208"/>
        <v>0</v>
      </c>
      <c r="CW122" s="37"/>
      <c r="CX122" s="76"/>
      <c r="CY122" s="76"/>
      <c r="CZ122" s="76"/>
      <c r="DA122" s="76"/>
      <c r="DB122" s="76"/>
      <c r="DC122" s="76"/>
      <c r="DD122" s="76"/>
      <c r="DE122" s="43">
        <f t="shared" si="160"/>
        <v>68</v>
      </c>
      <c r="DF122" s="43">
        <f t="shared" si="161"/>
        <v>6449897.4939392004</v>
      </c>
    </row>
    <row r="123" spans="1:110" ht="60" x14ac:dyDescent="0.25">
      <c r="A123" s="14"/>
      <c r="B123" s="103">
        <v>94</v>
      </c>
      <c r="C123" s="45" t="s">
        <v>335</v>
      </c>
      <c r="D123" s="28" t="s">
        <v>336</v>
      </c>
      <c r="E123" s="29">
        <v>13916</v>
      </c>
      <c r="F123" s="145">
        <v>4.18</v>
      </c>
      <c r="G123" s="105">
        <v>4.1300000000000003E-2</v>
      </c>
      <c r="H123" s="32">
        <v>1</v>
      </c>
      <c r="I123" s="33"/>
      <c r="J123" s="33"/>
      <c r="K123" s="74">
        <v>1.4</v>
      </c>
      <c r="L123" s="74">
        <v>1.68</v>
      </c>
      <c r="M123" s="74">
        <v>2.23</v>
      </c>
      <c r="N123" s="75">
        <v>2.57</v>
      </c>
      <c r="O123" s="46"/>
      <c r="P123" s="85">
        <f t="shared" si="171"/>
        <v>0</v>
      </c>
      <c r="Q123" s="39"/>
      <c r="R123" s="85">
        <f t="shared" si="172"/>
        <v>0</v>
      </c>
      <c r="S123" s="39"/>
      <c r="T123" s="85">
        <f t="shared" si="173"/>
        <v>0</v>
      </c>
      <c r="U123" s="37"/>
      <c r="V123" s="85">
        <f t="shared" si="174"/>
        <v>0</v>
      </c>
      <c r="W123" s="39"/>
      <c r="X123" s="85">
        <f t="shared" si="175"/>
        <v>0</v>
      </c>
      <c r="Y123" s="39"/>
      <c r="Z123" s="85">
        <f t="shared" si="176"/>
        <v>0</v>
      </c>
      <c r="AA123" s="64"/>
      <c r="AB123" s="76"/>
      <c r="AC123" s="39"/>
      <c r="AD123" s="85">
        <f t="shared" si="177"/>
        <v>0</v>
      </c>
      <c r="AE123" s="39"/>
      <c r="AF123" s="85">
        <f t="shared" si="178"/>
        <v>0</v>
      </c>
      <c r="AG123" s="39"/>
      <c r="AH123" s="85">
        <f t="shared" si="179"/>
        <v>0</v>
      </c>
      <c r="AI123" s="39"/>
      <c r="AJ123" s="85">
        <f t="shared" si="180"/>
        <v>0</v>
      </c>
      <c r="AK123" s="39"/>
      <c r="AL123" s="85">
        <f t="shared" si="181"/>
        <v>0</v>
      </c>
      <c r="AM123" s="64"/>
      <c r="AN123" s="85">
        <f t="shared" si="182"/>
        <v>0</v>
      </c>
      <c r="AO123" s="39"/>
      <c r="AP123" s="85">
        <f t="shared" si="183"/>
        <v>0</v>
      </c>
      <c r="AQ123" s="39"/>
      <c r="AR123" s="85">
        <f t="shared" si="184"/>
        <v>0</v>
      </c>
      <c r="AS123" s="39"/>
      <c r="AT123" s="85">
        <f t="shared" si="185"/>
        <v>0</v>
      </c>
      <c r="AU123" s="39"/>
      <c r="AV123" s="85">
        <f t="shared" si="186"/>
        <v>0</v>
      </c>
      <c r="AW123" s="39"/>
      <c r="AX123" s="85">
        <f t="shared" si="187"/>
        <v>0</v>
      </c>
      <c r="AY123" s="39"/>
      <c r="AZ123" s="76"/>
      <c r="BA123" s="46"/>
      <c r="BB123" s="85">
        <f t="shared" si="188"/>
        <v>0</v>
      </c>
      <c r="BC123" s="39"/>
      <c r="BD123" s="85">
        <f t="shared" si="189"/>
        <v>0</v>
      </c>
      <c r="BE123" s="39"/>
      <c r="BF123" s="85">
        <f t="shared" si="190"/>
        <v>0</v>
      </c>
      <c r="BG123" s="39"/>
      <c r="BH123" s="85">
        <f t="shared" si="191"/>
        <v>0</v>
      </c>
      <c r="BI123" s="46"/>
      <c r="BJ123" s="76"/>
      <c r="BK123" s="39"/>
      <c r="BL123" s="85">
        <f t="shared" si="192"/>
        <v>0</v>
      </c>
      <c r="BM123" s="46"/>
      <c r="BN123" s="85">
        <f t="shared" si="193"/>
        <v>0</v>
      </c>
      <c r="BO123" s="39"/>
      <c r="BP123" s="85">
        <f t="shared" si="194"/>
        <v>0</v>
      </c>
      <c r="BQ123" s="77"/>
      <c r="BR123" s="85">
        <f t="shared" si="195"/>
        <v>0</v>
      </c>
      <c r="BS123" s="39"/>
      <c r="BT123" s="85">
        <f t="shared" si="196"/>
        <v>0</v>
      </c>
      <c r="BU123" s="39"/>
      <c r="BV123" s="85">
        <f t="shared" si="197"/>
        <v>0</v>
      </c>
      <c r="BW123" s="44"/>
      <c r="BX123" s="85">
        <f t="shared" si="198"/>
        <v>0</v>
      </c>
      <c r="BY123" s="39"/>
      <c r="BZ123" s="85">
        <f t="shared" si="199"/>
        <v>0</v>
      </c>
      <c r="CA123" s="44"/>
      <c r="CB123" s="78"/>
      <c r="CC123" s="39"/>
      <c r="CD123" s="85">
        <f t="shared" si="200"/>
        <v>0</v>
      </c>
      <c r="CE123" s="39"/>
      <c r="CF123" s="76"/>
      <c r="CG123" s="37"/>
      <c r="CH123" s="85">
        <f t="shared" si="201"/>
        <v>0</v>
      </c>
      <c r="CI123" s="39"/>
      <c r="CJ123" s="85">
        <f t="shared" si="202"/>
        <v>0</v>
      </c>
      <c r="CK123" s="39"/>
      <c r="CL123" s="85">
        <f t="shared" si="203"/>
        <v>0</v>
      </c>
      <c r="CM123" s="39"/>
      <c r="CN123" s="85">
        <f t="shared" si="204"/>
        <v>0</v>
      </c>
      <c r="CO123" s="39"/>
      <c r="CP123" s="85">
        <f t="shared" si="205"/>
        <v>0</v>
      </c>
      <c r="CQ123" s="39"/>
      <c r="CR123" s="85">
        <f t="shared" si="206"/>
        <v>0</v>
      </c>
      <c r="CS123" s="39"/>
      <c r="CT123" s="85">
        <f t="shared" si="207"/>
        <v>0</v>
      </c>
      <c r="CU123" s="37"/>
      <c r="CV123" s="85">
        <f t="shared" si="208"/>
        <v>0</v>
      </c>
      <c r="CW123" s="37"/>
      <c r="CX123" s="76"/>
      <c r="CY123" s="76"/>
      <c r="CZ123" s="76"/>
      <c r="DA123" s="76"/>
      <c r="DB123" s="76"/>
      <c r="DC123" s="76"/>
      <c r="DD123" s="76"/>
      <c r="DE123" s="43">
        <f t="shared" si="160"/>
        <v>0</v>
      </c>
      <c r="DF123" s="43">
        <f t="shared" si="161"/>
        <v>0</v>
      </c>
    </row>
    <row r="124" spans="1:110" ht="60" x14ac:dyDescent="0.25">
      <c r="A124" s="14"/>
      <c r="B124" s="103">
        <v>95</v>
      </c>
      <c r="C124" s="45" t="s">
        <v>337</v>
      </c>
      <c r="D124" s="28" t="s">
        <v>338</v>
      </c>
      <c r="E124" s="29">
        <v>13916</v>
      </c>
      <c r="F124" s="145">
        <v>5.13</v>
      </c>
      <c r="G124" s="105">
        <v>0.1275</v>
      </c>
      <c r="H124" s="32">
        <v>1</v>
      </c>
      <c r="I124" s="33"/>
      <c r="J124" s="33"/>
      <c r="K124" s="74">
        <v>1.4</v>
      </c>
      <c r="L124" s="74">
        <v>1.68</v>
      </c>
      <c r="M124" s="74">
        <v>2.23</v>
      </c>
      <c r="N124" s="75">
        <v>2.57</v>
      </c>
      <c r="O124" s="46"/>
      <c r="P124" s="85">
        <f t="shared" si="171"/>
        <v>0</v>
      </c>
      <c r="Q124" s="39"/>
      <c r="R124" s="85">
        <f t="shared" si="172"/>
        <v>0</v>
      </c>
      <c r="S124" s="39"/>
      <c r="T124" s="85">
        <f t="shared" si="173"/>
        <v>0</v>
      </c>
      <c r="U124" s="37"/>
      <c r="V124" s="85">
        <f t="shared" si="174"/>
        <v>0</v>
      </c>
      <c r="W124" s="39"/>
      <c r="X124" s="85">
        <f t="shared" si="175"/>
        <v>0</v>
      </c>
      <c r="Y124" s="39"/>
      <c r="Z124" s="85">
        <f t="shared" si="176"/>
        <v>0</v>
      </c>
      <c r="AA124" s="64"/>
      <c r="AB124" s="76"/>
      <c r="AC124" s="39"/>
      <c r="AD124" s="85">
        <f t="shared" si="177"/>
        <v>0</v>
      </c>
      <c r="AE124" s="39"/>
      <c r="AF124" s="85">
        <f t="shared" si="178"/>
        <v>0</v>
      </c>
      <c r="AG124" s="39"/>
      <c r="AH124" s="85">
        <f t="shared" si="179"/>
        <v>0</v>
      </c>
      <c r="AI124" s="39"/>
      <c r="AJ124" s="85">
        <f t="shared" si="180"/>
        <v>0</v>
      </c>
      <c r="AK124" s="39"/>
      <c r="AL124" s="85">
        <f t="shared" si="181"/>
        <v>0</v>
      </c>
      <c r="AM124" s="64"/>
      <c r="AN124" s="85">
        <f t="shared" si="182"/>
        <v>0</v>
      </c>
      <c r="AO124" s="39"/>
      <c r="AP124" s="85">
        <f t="shared" si="183"/>
        <v>0</v>
      </c>
      <c r="AQ124" s="39"/>
      <c r="AR124" s="85">
        <f t="shared" si="184"/>
        <v>0</v>
      </c>
      <c r="AS124" s="39"/>
      <c r="AT124" s="85">
        <f t="shared" si="185"/>
        <v>0</v>
      </c>
      <c r="AU124" s="39"/>
      <c r="AV124" s="85">
        <f t="shared" si="186"/>
        <v>0</v>
      </c>
      <c r="AW124" s="39"/>
      <c r="AX124" s="85">
        <f t="shared" si="187"/>
        <v>0</v>
      </c>
      <c r="AY124" s="39"/>
      <c r="AZ124" s="76"/>
      <c r="BA124" s="46"/>
      <c r="BB124" s="85">
        <f t="shared" si="188"/>
        <v>0</v>
      </c>
      <c r="BC124" s="39"/>
      <c r="BD124" s="85">
        <f t="shared" si="189"/>
        <v>0</v>
      </c>
      <c r="BE124" s="39"/>
      <c r="BF124" s="85">
        <f t="shared" si="190"/>
        <v>0</v>
      </c>
      <c r="BG124" s="39"/>
      <c r="BH124" s="85">
        <f t="shared" si="191"/>
        <v>0</v>
      </c>
      <c r="BI124" s="46"/>
      <c r="BJ124" s="76"/>
      <c r="BK124" s="39"/>
      <c r="BL124" s="85">
        <f t="shared" si="192"/>
        <v>0</v>
      </c>
      <c r="BM124" s="46"/>
      <c r="BN124" s="85">
        <f t="shared" si="193"/>
        <v>0</v>
      </c>
      <c r="BO124" s="39"/>
      <c r="BP124" s="85">
        <f t="shared" si="194"/>
        <v>0</v>
      </c>
      <c r="BQ124" s="77"/>
      <c r="BR124" s="85">
        <f t="shared" si="195"/>
        <v>0</v>
      </c>
      <c r="BS124" s="39"/>
      <c r="BT124" s="85">
        <f t="shared" si="196"/>
        <v>0</v>
      </c>
      <c r="BU124" s="39"/>
      <c r="BV124" s="85">
        <f t="shared" si="197"/>
        <v>0</v>
      </c>
      <c r="BW124" s="44"/>
      <c r="BX124" s="85">
        <f t="shared" si="198"/>
        <v>0</v>
      </c>
      <c r="BY124" s="39"/>
      <c r="BZ124" s="85">
        <f t="shared" si="199"/>
        <v>0</v>
      </c>
      <c r="CA124" s="44"/>
      <c r="CB124" s="78"/>
      <c r="CC124" s="39"/>
      <c r="CD124" s="85">
        <f t="shared" si="200"/>
        <v>0</v>
      </c>
      <c r="CE124" s="39"/>
      <c r="CF124" s="76"/>
      <c r="CG124" s="37"/>
      <c r="CH124" s="85">
        <f t="shared" si="201"/>
        <v>0</v>
      </c>
      <c r="CI124" s="39"/>
      <c r="CJ124" s="85">
        <f t="shared" si="202"/>
        <v>0</v>
      </c>
      <c r="CK124" s="39"/>
      <c r="CL124" s="85">
        <f t="shared" si="203"/>
        <v>0</v>
      </c>
      <c r="CM124" s="39"/>
      <c r="CN124" s="85">
        <f t="shared" si="204"/>
        <v>0</v>
      </c>
      <c r="CO124" s="39"/>
      <c r="CP124" s="85">
        <f t="shared" si="205"/>
        <v>0</v>
      </c>
      <c r="CQ124" s="39"/>
      <c r="CR124" s="85">
        <f t="shared" si="206"/>
        <v>0</v>
      </c>
      <c r="CS124" s="39"/>
      <c r="CT124" s="85">
        <f t="shared" si="207"/>
        <v>0</v>
      </c>
      <c r="CU124" s="37"/>
      <c r="CV124" s="85">
        <f t="shared" si="208"/>
        <v>0</v>
      </c>
      <c r="CW124" s="37"/>
      <c r="CX124" s="76"/>
      <c r="CY124" s="76"/>
      <c r="CZ124" s="76"/>
      <c r="DA124" s="76"/>
      <c r="DB124" s="76"/>
      <c r="DC124" s="76"/>
      <c r="DD124" s="76"/>
      <c r="DE124" s="43">
        <f t="shared" si="160"/>
        <v>0</v>
      </c>
      <c r="DF124" s="43">
        <f t="shared" si="161"/>
        <v>0</v>
      </c>
    </row>
    <row r="125" spans="1:110" ht="60" x14ac:dyDescent="0.25">
      <c r="A125" s="14"/>
      <c r="B125" s="103">
        <v>96</v>
      </c>
      <c r="C125" s="45" t="s">
        <v>339</v>
      </c>
      <c r="D125" s="28" t="s">
        <v>340</v>
      </c>
      <c r="E125" s="29">
        <v>13916</v>
      </c>
      <c r="F125" s="145">
        <v>6.88</v>
      </c>
      <c r="G125" s="105">
        <v>0.2253</v>
      </c>
      <c r="H125" s="32">
        <v>1</v>
      </c>
      <c r="I125" s="33"/>
      <c r="J125" s="33"/>
      <c r="K125" s="74">
        <v>1.4</v>
      </c>
      <c r="L125" s="74">
        <v>1.68</v>
      </c>
      <c r="M125" s="74">
        <v>2.23</v>
      </c>
      <c r="N125" s="75">
        <v>2.57</v>
      </c>
      <c r="O125" s="46"/>
      <c r="P125" s="85">
        <f t="shared" si="171"/>
        <v>0</v>
      </c>
      <c r="Q125" s="39"/>
      <c r="R125" s="85">
        <f t="shared" si="172"/>
        <v>0</v>
      </c>
      <c r="S125" s="39"/>
      <c r="T125" s="85">
        <f t="shared" si="173"/>
        <v>0</v>
      </c>
      <c r="U125" s="37"/>
      <c r="V125" s="85">
        <f t="shared" si="174"/>
        <v>0</v>
      </c>
      <c r="W125" s="39"/>
      <c r="X125" s="85">
        <f t="shared" si="175"/>
        <v>0</v>
      </c>
      <c r="Y125" s="39"/>
      <c r="Z125" s="85">
        <f t="shared" si="176"/>
        <v>0</v>
      </c>
      <c r="AA125" s="64"/>
      <c r="AB125" s="76"/>
      <c r="AC125" s="39"/>
      <c r="AD125" s="85">
        <f t="shared" si="177"/>
        <v>0</v>
      </c>
      <c r="AE125" s="39"/>
      <c r="AF125" s="85">
        <f t="shared" si="178"/>
        <v>0</v>
      </c>
      <c r="AG125" s="39"/>
      <c r="AH125" s="85">
        <f t="shared" si="179"/>
        <v>0</v>
      </c>
      <c r="AI125" s="39"/>
      <c r="AJ125" s="85">
        <f t="shared" si="180"/>
        <v>0</v>
      </c>
      <c r="AK125" s="39"/>
      <c r="AL125" s="85">
        <f t="shared" si="181"/>
        <v>0</v>
      </c>
      <c r="AM125" s="64"/>
      <c r="AN125" s="85">
        <f t="shared" si="182"/>
        <v>0</v>
      </c>
      <c r="AO125" s="39"/>
      <c r="AP125" s="85">
        <f t="shared" si="183"/>
        <v>0</v>
      </c>
      <c r="AQ125" s="39"/>
      <c r="AR125" s="85">
        <f t="shared" si="184"/>
        <v>0</v>
      </c>
      <c r="AS125" s="39"/>
      <c r="AT125" s="85">
        <f t="shared" si="185"/>
        <v>0</v>
      </c>
      <c r="AU125" s="39"/>
      <c r="AV125" s="85">
        <f t="shared" si="186"/>
        <v>0</v>
      </c>
      <c r="AW125" s="39"/>
      <c r="AX125" s="85">
        <f t="shared" si="187"/>
        <v>0</v>
      </c>
      <c r="AY125" s="39"/>
      <c r="AZ125" s="76"/>
      <c r="BA125" s="46"/>
      <c r="BB125" s="85">
        <f t="shared" si="188"/>
        <v>0</v>
      </c>
      <c r="BC125" s="39"/>
      <c r="BD125" s="85">
        <f t="shared" si="189"/>
        <v>0</v>
      </c>
      <c r="BE125" s="39"/>
      <c r="BF125" s="85">
        <f t="shared" si="190"/>
        <v>0</v>
      </c>
      <c r="BG125" s="39"/>
      <c r="BH125" s="85">
        <f t="shared" si="191"/>
        <v>0</v>
      </c>
      <c r="BI125" s="46"/>
      <c r="BJ125" s="76"/>
      <c r="BK125" s="39"/>
      <c r="BL125" s="85">
        <f t="shared" si="192"/>
        <v>0</v>
      </c>
      <c r="BM125" s="46"/>
      <c r="BN125" s="85">
        <f t="shared" si="193"/>
        <v>0</v>
      </c>
      <c r="BO125" s="39"/>
      <c r="BP125" s="85">
        <f t="shared" si="194"/>
        <v>0</v>
      </c>
      <c r="BQ125" s="77"/>
      <c r="BR125" s="85">
        <f t="shared" si="195"/>
        <v>0</v>
      </c>
      <c r="BS125" s="39"/>
      <c r="BT125" s="85">
        <f t="shared" si="196"/>
        <v>0</v>
      </c>
      <c r="BU125" s="39"/>
      <c r="BV125" s="85">
        <f t="shared" si="197"/>
        <v>0</v>
      </c>
      <c r="BW125" s="44"/>
      <c r="BX125" s="85">
        <f t="shared" si="198"/>
        <v>0</v>
      </c>
      <c r="BY125" s="39"/>
      <c r="BZ125" s="85">
        <f t="shared" si="199"/>
        <v>0</v>
      </c>
      <c r="CA125" s="44"/>
      <c r="CB125" s="78"/>
      <c r="CC125" s="39"/>
      <c r="CD125" s="85">
        <f t="shared" si="200"/>
        <v>0</v>
      </c>
      <c r="CE125" s="39"/>
      <c r="CF125" s="76"/>
      <c r="CG125" s="37"/>
      <c r="CH125" s="85">
        <f t="shared" si="201"/>
        <v>0</v>
      </c>
      <c r="CI125" s="39"/>
      <c r="CJ125" s="85">
        <f t="shared" si="202"/>
        <v>0</v>
      </c>
      <c r="CK125" s="39"/>
      <c r="CL125" s="85">
        <f t="shared" si="203"/>
        <v>0</v>
      </c>
      <c r="CM125" s="39"/>
      <c r="CN125" s="85">
        <f t="shared" si="204"/>
        <v>0</v>
      </c>
      <c r="CO125" s="39"/>
      <c r="CP125" s="85">
        <f t="shared" si="205"/>
        <v>0</v>
      </c>
      <c r="CQ125" s="39"/>
      <c r="CR125" s="85">
        <f t="shared" si="206"/>
        <v>0</v>
      </c>
      <c r="CS125" s="39"/>
      <c r="CT125" s="85">
        <f t="shared" si="207"/>
        <v>0</v>
      </c>
      <c r="CU125" s="37"/>
      <c r="CV125" s="85">
        <f t="shared" si="208"/>
        <v>0</v>
      </c>
      <c r="CW125" s="37"/>
      <c r="CX125" s="76"/>
      <c r="CY125" s="76"/>
      <c r="CZ125" s="76"/>
      <c r="DA125" s="76"/>
      <c r="DB125" s="76"/>
      <c r="DC125" s="76"/>
      <c r="DD125" s="76"/>
      <c r="DE125" s="43">
        <f t="shared" si="160"/>
        <v>0</v>
      </c>
      <c r="DF125" s="43">
        <f t="shared" si="161"/>
        <v>0</v>
      </c>
    </row>
    <row r="126" spans="1:110" ht="60" x14ac:dyDescent="0.25">
      <c r="A126" s="14"/>
      <c r="B126" s="103">
        <v>97</v>
      </c>
      <c r="C126" s="45" t="s">
        <v>341</v>
      </c>
      <c r="D126" s="28" t="s">
        <v>342</v>
      </c>
      <c r="E126" s="29">
        <v>13916</v>
      </c>
      <c r="F126" s="145">
        <v>10.029999999999999</v>
      </c>
      <c r="G126" s="105">
        <v>0.31490000000000001</v>
      </c>
      <c r="H126" s="32">
        <v>1</v>
      </c>
      <c r="I126" s="33"/>
      <c r="J126" s="33"/>
      <c r="K126" s="74">
        <v>1.4</v>
      </c>
      <c r="L126" s="74">
        <v>1.68</v>
      </c>
      <c r="M126" s="74">
        <v>2.23</v>
      </c>
      <c r="N126" s="75">
        <v>2.57</v>
      </c>
      <c r="O126" s="46"/>
      <c r="P126" s="85">
        <f t="shared" si="171"/>
        <v>0</v>
      </c>
      <c r="Q126" s="39"/>
      <c r="R126" s="85">
        <f t="shared" si="172"/>
        <v>0</v>
      </c>
      <c r="S126" s="39"/>
      <c r="T126" s="85">
        <f t="shared" si="173"/>
        <v>0</v>
      </c>
      <c r="U126" s="37"/>
      <c r="V126" s="85">
        <f t="shared" si="174"/>
        <v>0</v>
      </c>
      <c r="W126" s="39"/>
      <c r="X126" s="85">
        <f t="shared" si="175"/>
        <v>0</v>
      </c>
      <c r="Y126" s="39"/>
      <c r="Z126" s="85">
        <f t="shared" si="176"/>
        <v>0</v>
      </c>
      <c r="AA126" s="64"/>
      <c r="AB126" s="76"/>
      <c r="AC126" s="39"/>
      <c r="AD126" s="85">
        <f t="shared" si="177"/>
        <v>0</v>
      </c>
      <c r="AE126" s="39"/>
      <c r="AF126" s="85">
        <f t="shared" si="178"/>
        <v>0</v>
      </c>
      <c r="AG126" s="39"/>
      <c r="AH126" s="85">
        <f t="shared" si="179"/>
        <v>0</v>
      </c>
      <c r="AI126" s="39"/>
      <c r="AJ126" s="85">
        <f t="shared" si="180"/>
        <v>0</v>
      </c>
      <c r="AK126" s="39"/>
      <c r="AL126" s="85">
        <f t="shared" si="181"/>
        <v>0</v>
      </c>
      <c r="AM126" s="64"/>
      <c r="AN126" s="85">
        <f t="shared" si="182"/>
        <v>0</v>
      </c>
      <c r="AO126" s="39"/>
      <c r="AP126" s="85">
        <f t="shared" si="183"/>
        <v>0</v>
      </c>
      <c r="AQ126" s="39"/>
      <c r="AR126" s="85">
        <f t="shared" si="184"/>
        <v>0</v>
      </c>
      <c r="AS126" s="39"/>
      <c r="AT126" s="85">
        <f t="shared" si="185"/>
        <v>0</v>
      </c>
      <c r="AU126" s="39"/>
      <c r="AV126" s="85">
        <f t="shared" si="186"/>
        <v>0</v>
      </c>
      <c r="AW126" s="39"/>
      <c r="AX126" s="85">
        <f t="shared" si="187"/>
        <v>0</v>
      </c>
      <c r="AY126" s="39"/>
      <c r="AZ126" s="76"/>
      <c r="BA126" s="46"/>
      <c r="BB126" s="85">
        <f t="shared" si="188"/>
        <v>0</v>
      </c>
      <c r="BC126" s="39"/>
      <c r="BD126" s="85">
        <f t="shared" si="189"/>
        <v>0</v>
      </c>
      <c r="BE126" s="39"/>
      <c r="BF126" s="85">
        <f t="shared" si="190"/>
        <v>0</v>
      </c>
      <c r="BG126" s="39"/>
      <c r="BH126" s="85">
        <f t="shared" si="191"/>
        <v>0</v>
      </c>
      <c r="BI126" s="46"/>
      <c r="BJ126" s="76"/>
      <c r="BK126" s="39"/>
      <c r="BL126" s="85">
        <f t="shared" si="192"/>
        <v>0</v>
      </c>
      <c r="BM126" s="46"/>
      <c r="BN126" s="85">
        <f t="shared" si="193"/>
        <v>0</v>
      </c>
      <c r="BO126" s="39"/>
      <c r="BP126" s="85">
        <f t="shared" si="194"/>
        <v>0</v>
      </c>
      <c r="BQ126" s="77"/>
      <c r="BR126" s="85">
        <f t="shared" si="195"/>
        <v>0</v>
      </c>
      <c r="BS126" s="39"/>
      <c r="BT126" s="85">
        <f t="shared" si="196"/>
        <v>0</v>
      </c>
      <c r="BU126" s="39"/>
      <c r="BV126" s="85">
        <f t="shared" si="197"/>
        <v>0</v>
      </c>
      <c r="BW126" s="44"/>
      <c r="BX126" s="85">
        <f t="shared" si="198"/>
        <v>0</v>
      </c>
      <c r="BY126" s="39"/>
      <c r="BZ126" s="85">
        <f t="shared" si="199"/>
        <v>0</v>
      </c>
      <c r="CA126" s="44"/>
      <c r="CB126" s="78"/>
      <c r="CC126" s="39"/>
      <c r="CD126" s="85">
        <f t="shared" si="200"/>
        <v>0</v>
      </c>
      <c r="CE126" s="39"/>
      <c r="CF126" s="76"/>
      <c r="CG126" s="37"/>
      <c r="CH126" s="85">
        <f t="shared" si="201"/>
        <v>0</v>
      </c>
      <c r="CI126" s="39"/>
      <c r="CJ126" s="85">
        <f t="shared" si="202"/>
        <v>0</v>
      </c>
      <c r="CK126" s="39"/>
      <c r="CL126" s="85">
        <f t="shared" si="203"/>
        <v>0</v>
      </c>
      <c r="CM126" s="39"/>
      <c r="CN126" s="85">
        <f t="shared" si="204"/>
        <v>0</v>
      </c>
      <c r="CO126" s="39"/>
      <c r="CP126" s="85">
        <f t="shared" si="205"/>
        <v>0</v>
      </c>
      <c r="CQ126" s="39"/>
      <c r="CR126" s="85">
        <f t="shared" si="206"/>
        <v>0</v>
      </c>
      <c r="CS126" s="39"/>
      <c r="CT126" s="85">
        <f t="shared" si="207"/>
        <v>0</v>
      </c>
      <c r="CU126" s="37"/>
      <c r="CV126" s="85">
        <f t="shared" si="208"/>
        <v>0</v>
      </c>
      <c r="CW126" s="37"/>
      <c r="CX126" s="76"/>
      <c r="CY126" s="76"/>
      <c r="CZ126" s="76"/>
      <c r="DA126" s="76"/>
      <c r="DB126" s="76"/>
      <c r="DC126" s="76"/>
      <c r="DD126" s="76"/>
      <c r="DE126" s="43">
        <f t="shared" si="160"/>
        <v>0</v>
      </c>
      <c r="DF126" s="43">
        <f t="shared" si="161"/>
        <v>0</v>
      </c>
    </row>
    <row r="127" spans="1:110" ht="60" x14ac:dyDescent="0.25">
      <c r="A127" s="14"/>
      <c r="B127" s="103">
        <v>98</v>
      </c>
      <c r="C127" s="45" t="s">
        <v>343</v>
      </c>
      <c r="D127" s="28" t="s">
        <v>344</v>
      </c>
      <c r="E127" s="29">
        <v>13916</v>
      </c>
      <c r="F127" s="145">
        <v>34.21</v>
      </c>
      <c r="G127" s="105">
        <v>4.1999999999999997E-3</v>
      </c>
      <c r="H127" s="32">
        <v>1</v>
      </c>
      <c r="I127" s="33"/>
      <c r="J127" s="33"/>
      <c r="K127" s="74">
        <v>1.4</v>
      </c>
      <c r="L127" s="74">
        <v>1.68</v>
      </c>
      <c r="M127" s="74">
        <v>2.23</v>
      </c>
      <c r="N127" s="75">
        <v>2.57</v>
      </c>
      <c r="O127" s="46"/>
      <c r="P127" s="85">
        <f t="shared" si="171"/>
        <v>0</v>
      </c>
      <c r="Q127" s="39"/>
      <c r="R127" s="85">
        <f t="shared" si="172"/>
        <v>0</v>
      </c>
      <c r="S127" s="39"/>
      <c r="T127" s="85">
        <f t="shared" si="173"/>
        <v>0</v>
      </c>
      <c r="U127" s="37"/>
      <c r="V127" s="85">
        <f t="shared" si="174"/>
        <v>0</v>
      </c>
      <c r="W127" s="39"/>
      <c r="X127" s="85">
        <f t="shared" si="175"/>
        <v>0</v>
      </c>
      <c r="Y127" s="39"/>
      <c r="Z127" s="85">
        <f t="shared" si="176"/>
        <v>0</v>
      </c>
      <c r="AA127" s="64"/>
      <c r="AB127" s="76"/>
      <c r="AC127" s="39"/>
      <c r="AD127" s="85">
        <f t="shared" si="177"/>
        <v>0</v>
      </c>
      <c r="AE127" s="39"/>
      <c r="AF127" s="85">
        <f t="shared" si="178"/>
        <v>0</v>
      </c>
      <c r="AG127" s="39"/>
      <c r="AH127" s="85">
        <f t="shared" si="179"/>
        <v>0</v>
      </c>
      <c r="AI127" s="39"/>
      <c r="AJ127" s="85">
        <f t="shared" si="180"/>
        <v>0</v>
      </c>
      <c r="AK127" s="39"/>
      <c r="AL127" s="85">
        <f t="shared" si="181"/>
        <v>0</v>
      </c>
      <c r="AM127" s="64"/>
      <c r="AN127" s="85">
        <f t="shared" si="182"/>
        <v>0</v>
      </c>
      <c r="AO127" s="39"/>
      <c r="AP127" s="85">
        <f t="shared" si="183"/>
        <v>0</v>
      </c>
      <c r="AQ127" s="39"/>
      <c r="AR127" s="85">
        <f t="shared" si="184"/>
        <v>0</v>
      </c>
      <c r="AS127" s="39"/>
      <c r="AT127" s="85">
        <f t="shared" si="185"/>
        <v>0</v>
      </c>
      <c r="AU127" s="39"/>
      <c r="AV127" s="85">
        <f t="shared" si="186"/>
        <v>0</v>
      </c>
      <c r="AW127" s="39"/>
      <c r="AX127" s="85">
        <f t="shared" si="187"/>
        <v>0</v>
      </c>
      <c r="AY127" s="39"/>
      <c r="AZ127" s="76"/>
      <c r="BA127" s="46"/>
      <c r="BB127" s="85">
        <f t="shared" si="188"/>
        <v>0</v>
      </c>
      <c r="BC127" s="39"/>
      <c r="BD127" s="85">
        <f t="shared" si="189"/>
        <v>0</v>
      </c>
      <c r="BE127" s="39"/>
      <c r="BF127" s="85">
        <f t="shared" si="190"/>
        <v>0</v>
      </c>
      <c r="BG127" s="39"/>
      <c r="BH127" s="85">
        <f t="shared" si="191"/>
        <v>0</v>
      </c>
      <c r="BI127" s="46"/>
      <c r="BJ127" s="76"/>
      <c r="BK127" s="39"/>
      <c r="BL127" s="85">
        <f t="shared" si="192"/>
        <v>0</v>
      </c>
      <c r="BM127" s="46"/>
      <c r="BN127" s="85">
        <f t="shared" si="193"/>
        <v>0</v>
      </c>
      <c r="BO127" s="39"/>
      <c r="BP127" s="85">
        <f t="shared" si="194"/>
        <v>0</v>
      </c>
      <c r="BQ127" s="77"/>
      <c r="BR127" s="85">
        <f t="shared" si="195"/>
        <v>0</v>
      </c>
      <c r="BS127" s="39"/>
      <c r="BT127" s="85">
        <f t="shared" si="196"/>
        <v>0</v>
      </c>
      <c r="BU127" s="39"/>
      <c r="BV127" s="85">
        <f t="shared" si="197"/>
        <v>0</v>
      </c>
      <c r="BW127" s="44"/>
      <c r="BX127" s="85">
        <f t="shared" si="198"/>
        <v>0</v>
      </c>
      <c r="BY127" s="39"/>
      <c r="BZ127" s="85">
        <f t="shared" si="199"/>
        <v>0</v>
      </c>
      <c r="CA127" s="44"/>
      <c r="CB127" s="78"/>
      <c r="CC127" s="39"/>
      <c r="CD127" s="85">
        <f t="shared" si="200"/>
        <v>0</v>
      </c>
      <c r="CE127" s="39"/>
      <c r="CF127" s="76"/>
      <c r="CG127" s="37"/>
      <c r="CH127" s="85">
        <f t="shared" si="201"/>
        <v>0</v>
      </c>
      <c r="CI127" s="39"/>
      <c r="CJ127" s="85">
        <f t="shared" si="202"/>
        <v>0</v>
      </c>
      <c r="CK127" s="39"/>
      <c r="CL127" s="85">
        <f t="shared" si="203"/>
        <v>0</v>
      </c>
      <c r="CM127" s="39"/>
      <c r="CN127" s="85">
        <f t="shared" si="204"/>
        <v>0</v>
      </c>
      <c r="CO127" s="39"/>
      <c r="CP127" s="85">
        <f t="shared" si="205"/>
        <v>0</v>
      </c>
      <c r="CQ127" s="39"/>
      <c r="CR127" s="85">
        <f t="shared" si="206"/>
        <v>0</v>
      </c>
      <c r="CS127" s="39"/>
      <c r="CT127" s="85">
        <f t="shared" si="207"/>
        <v>0</v>
      </c>
      <c r="CU127" s="37"/>
      <c r="CV127" s="85">
        <f t="shared" si="208"/>
        <v>0</v>
      </c>
      <c r="CW127" s="37"/>
      <c r="CX127" s="76"/>
      <c r="CY127" s="76"/>
      <c r="CZ127" s="76"/>
      <c r="DA127" s="76"/>
      <c r="DB127" s="76"/>
      <c r="DC127" s="76"/>
      <c r="DD127" s="76"/>
      <c r="DE127" s="43">
        <f t="shared" si="160"/>
        <v>0</v>
      </c>
      <c r="DF127" s="43">
        <f t="shared" si="161"/>
        <v>0</v>
      </c>
    </row>
    <row r="128" spans="1:110" ht="60" x14ac:dyDescent="0.25">
      <c r="A128" s="14"/>
      <c r="B128" s="103">
        <v>99</v>
      </c>
      <c r="C128" s="45" t="s">
        <v>345</v>
      </c>
      <c r="D128" s="28" t="s">
        <v>346</v>
      </c>
      <c r="E128" s="29">
        <v>13916</v>
      </c>
      <c r="F128" s="145">
        <v>35</v>
      </c>
      <c r="G128" s="105">
        <v>1.5599999999999999E-2</v>
      </c>
      <c r="H128" s="32">
        <v>1</v>
      </c>
      <c r="I128" s="33"/>
      <c r="J128" s="33"/>
      <c r="K128" s="74">
        <v>1.4</v>
      </c>
      <c r="L128" s="74">
        <v>1.68</v>
      </c>
      <c r="M128" s="74">
        <v>2.23</v>
      </c>
      <c r="N128" s="75">
        <v>2.57</v>
      </c>
      <c r="O128" s="46"/>
      <c r="P128" s="85">
        <f t="shared" si="171"/>
        <v>0</v>
      </c>
      <c r="Q128" s="39"/>
      <c r="R128" s="85">
        <f t="shared" si="172"/>
        <v>0</v>
      </c>
      <c r="S128" s="39"/>
      <c r="T128" s="85">
        <f t="shared" si="173"/>
        <v>0</v>
      </c>
      <c r="U128" s="37"/>
      <c r="V128" s="85">
        <f t="shared" si="174"/>
        <v>0</v>
      </c>
      <c r="W128" s="39"/>
      <c r="X128" s="85">
        <f t="shared" si="175"/>
        <v>0</v>
      </c>
      <c r="Y128" s="39"/>
      <c r="Z128" s="85">
        <f t="shared" si="176"/>
        <v>0</v>
      </c>
      <c r="AA128" s="64"/>
      <c r="AB128" s="76"/>
      <c r="AC128" s="39"/>
      <c r="AD128" s="85">
        <f t="shared" si="177"/>
        <v>0</v>
      </c>
      <c r="AE128" s="39"/>
      <c r="AF128" s="85">
        <f t="shared" si="178"/>
        <v>0</v>
      </c>
      <c r="AG128" s="39"/>
      <c r="AH128" s="85">
        <f t="shared" si="179"/>
        <v>0</v>
      </c>
      <c r="AI128" s="39"/>
      <c r="AJ128" s="85">
        <f t="shared" si="180"/>
        <v>0</v>
      </c>
      <c r="AK128" s="39"/>
      <c r="AL128" s="85">
        <f t="shared" si="181"/>
        <v>0</v>
      </c>
      <c r="AM128" s="64"/>
      <c r="AN128" s="85">
        <f t="shared" si="182"/>
        <v>0</v>
      </c>
      <c r="AO128" s="39"/>
      <c r="AP128" s="85">
        <f t="shared" si="183"/>
        <v>0</v>
      </c>
      <c r="AQ128" s="39"/>
      <c r="AR128" s="85">
        <f t="shared" si="184"/>
        <v>0</v>
      </c>
      <c r="AS128" s="39"/>
      <c r="AT128" s="85">
        <f t="shared" si="185"/>
        <v>0</v>
      </c>
      <c r="AU128" s="39"/>
      <c r="AV128" s="85">
        <f t="shared" si="186"/>
        <v>0</v>
      </c>
      <c r="AW128" s="39"/>
      <c r="AX128" s="85">
        <f t="shared" si="187"/>
        <v>0</v>
      </c>
      <c r="AY128" s="39"/>
      <c r="AZ128" s="76"/>
      <c r="BA128" s="46"/>
      <c r="BB128" s="85">
        <f t="shared" si="188"/>
        <v>0</v>
      </c>
      <c r="BC128" s="39"/>
      <c r="BD128" s="85">
        <f t="shared" si="189"/>
        <v>0</v>
      </c>
      <c r="BE128" s="39"/>
      <c r="BF128" s="85">
        <f t="shared" si="190"/>
        <v>0</v>
      </c>
      <c r="BG128" s="39"/>
      <c r="BH128" s="85">
        <f t="shared" si="191"/>
        <v>0</v>
      </c>
      <c r="BI128" s="46"/>
      <c r="BJ128" s="76"/>
      <c r="BK128" s="39"/>
      <c r="BL128" s="85">
        <f t="shared" si="192"/>
        <v>0</v>
      </c>
      <c r="BM128" s="46"/>
      <c r="BN128" s="85">
        <f t="shared" si="193"/>
        <v>0</v>
      </c>
      <c r="BO128" s="39"/>
      <c r="BP128" s="85">
        <f t="shared" si="194"/>
        <v>0</v>
      </c>
      <c r="BQ128" s="77"/>
      <c r="BR128" s="85">
        <f t="shared" si="195"/>
        <v>0</v>
      </c>
      <c r="BS128" s="39"/>
      <c r="BT128" s="85">
        <f t="shared" si="196"/>
        <v>0</v>
      </c>
      <c r="BU128" s="39"/>
      <c r="BV128" s="85">
        <f t="shared" si="197"/>
        <v>0</v>
      </c>
      <c r="BW128" s="44"/>
      <c r="BX128" s="85">
        <f t="shared" si="198"/>
        <v>0</v>
      </c>
      <c r="BY128" s="39"/>
      <c r="BZ128" s="85">
        <f t="shared" si="199"/>
        <v>0</v>
      </c>
      <c r="CA128" s="44"/>
      <c r="CB128" s="78"/>
      <c r="CC128" s="39"/>
      <c r="CD128" s="85">
        <f t="shared" si="200"/>
        <v>0</v>
      </c>
      <c r="CE128" s="39"/>
      <c r="CF128" s="76"/>
      <c r="CG128" s="37"/>
      <c r="CH128" s="85">
        <f t="shared" si="201"/>
        <v>0</v>
      </c>
      <c r="CI128" s="39"/>
      <c r="CJ128" s="85">
        <f t="shared" si="202"/>
        <v>0</v>
      </c>
      <c r="CK128" s="39"/>
      <c r="CL128" s="85">
        <f t="shared" si="203"/>
        <v>0</v>
      </c>
      <c r="CM128" s="39"/>
      <c r="CN128" s="85">
        <f t="shared" si="204"/>
        <v>0</v>
      </c>
      <c r="CO128" s="39"/>
      <c r="CP128" s="85">
        <f t="shared" si="205"/>
        <v>0</v>
      </c>
      <c r="CQ128" s="39"/>
      <c r="CR128" s="85">
        <f t="shared" si="206"/>
        <v>0</v>
      </c>
      <c r="CS128" s="39"/>
      <c r="CT128" s="85">
        <f t="shared" si="207"/>
        <v>0</v>
      </c>
      <c r="CU128" s="37"/>
      <c r="CV128" s="85">
        <f t="shared" si="208"/>
        <v>0</v>
      </c>
      <c r="CW128" s="37"/>
      <c r="CX128" s="76"/>
      <c r="CY128" s="76"/>
      <c r="CZ128" s="76"/>
      <c r="DA128" s="76"/>
      <c r="DB128" s="76"/>
      <c r="DC128" s="76"/>
      <c r="DD128" s="76"/>
      <c r="DE128" s="43">
        <f t="shared" si="160"/>
        <v>0</v>
      </c>
      <c r="DF128" s="43">
        <f t="shared" si="161"/>
        <v>0</v>
      </c>
    </row>
    <row r="129" spans="1:110" ht="60" x14ac:dyDescent="0.25">
      <c r="A129" s="14"/>
      <c r="B129" s="103">
        <v>100</v>
      </c>
      <c r="C129" s="45" t="s">
        <v>347</v>
      </c>
      <c r="D129" s="28" t="s">
        <v>348</v>
      </c>
      <c r="E129" s="29">
        <v>13916</v>
      </c>
      <c r="F129" s="145">
        <v>37.1</v>
      </c>
      <c r="G129" s="105">
        <v>4.36E-2</v>
      </c>
      <c r="H129" s="32">
        <v>1</v>
      </c>
      <c r="I129" s="33"/>
      <c r="J129" s="33"/>
      <c r="K129" s="74">
        <v>1.4</v>
      </c>
      <c r="L129" s="74">
        <v>1.68</v>
      </c>
      <c r="M129" s="74">
        <v>2.23</v>
      </c>
      <c r="N129" s="75">
        <v>2.57</v>
      </c>
      <c r="O129" s="46"/>
      <c r="P129" s="85">
        <f t="shared" si="171"/>
        <v>0</v>
      </c>
      <c r="Q129" s="39"/>
      <c r="R129" s="85">
        <f t="shared" si="172"/>
        <v>0</v>
      </c>
      <c r="S129" s="39"/>
      <c r="T129" s="85">
        <f t="shared" si="173"/>
        <v>0</v>
      </c>
      <c r="U129" s="37"/>
      <c r="V129" s="85">
        <f t="shared" si="174"/>
        <v>0</v>
      </c>
      <c r="W129" s="39"/>
      <c r="X129" s="85">
        <f t="shared" si="175"/>
        <v>0</v>
      </c>
      <c r="Y129" s="39"/>
      <c r="Z129" s="85">
        <f t="shared" si="176"/>
        <v>0</v>
      </c>
      <c r="AA129" s="64"/>
      <c r="AB129" s="76"/>
      <c r="AC129" s="39"/>
      <c r="AD129" s="85">
        <f t="shared" si="177"/>
        <v>0</v>
      </c>
      <c r="AE129" s="39"/>
      <c r="AF129" s="85">
        <f t="shared" si="178"/>
        <v>0</v>
      </c>
      <c r="AG129" s="39"/>
      <c r="AH129" s="85">
        <f t="shared" si="179"/>
        <v>0</v>
      </c>
      <c r="AI129" s="39"/>
      <c r="AJ129" s="85">
        <f t="shared" si="180"/>
        <v>0</v>
      </c>
      <c r="AK129" s="39"/>
      <c r="AL129" s="85">
        <f t="shared" si="181"/>
        <v>0</v>
      </c>
      <c r="AM129" s="64"/>
      <c r="AN129" s="85">
        <f t="shared" si="182"/>
        <v>0</v>
      </c>
      <c r="AO129" s="39"/>
      <c r="AP129" s="85">
        <f t="shared" si="183"/>
        <v>0</v>
      </c>
      <c r="AQ129" s="39"/>
      <c r="AR129" s="85">
        <f t="shared" si="184"/>
        <v>0</v>
      </c>
      <c r="AS129" s="39"/>
      <c r="AT129" s="85">
        <f t="shared" si="185"/>
        <v>0</v>
      </c>
      <c r="AU129" s="39"/>
      <c r="AV129" s="85">
        <f t="shared" si="186"/>
        <v>0</v>
      </c>
      <c r="AW129" s="39"/>
      <c r="AX129" s="85">
        <f t="shared" si="187"/>
        <v>0</v>
      </c>
      <c r="AY129" s="39"/>
      <c r="AZ129" s="76"/>
      <c r="BA129" s="46"/>
      <c r="BB129" s="85">
        <f t="shared" si="188"/>
        <v>0</v>
      </c>
      <c r="BC129" s="39"/>
      <c r="BD129" s="85">
        <f t="shared" si="189"/>
        <v>0</v>
      </c>
      <c r="BE129" s="39"/>
      <c r="BF129" s="85">
        <f t="shared" si="190"/>
        <v>0</v>
      </c>
      <c r="BG129" s="39"/>
      <c r="BH129" s="85">
        <f t="shared" si="191"/>
        <v>0</v>
      </c>
      <c r="BI129" s="46"/>
      <c r="BJ129" s="76"/>
      <c r="BK129" s="39"/>
      <c r="BL129" s="85">
        <f t="shared" si="192"/>
        <v>0</v>
      </c>
      <c r="BM129" s="46"/>
      <c r="BN129" s="85">
        <f t="shared" si="193"/>
        <v>0</v>
      </c>
      <c r="BO129" s="39"/>
      <c r="BP129" s="85">
        <f t="shared" si="194"/>
        <v>0</v>
      </c>
      <c r="BQ129" s="77"/>
      <c r="BR129" s="85">
        <f t="shared" si="195"/>
        <v>0</v>
      </c>
      <c r="BS129" s="39"/>
      <c r="BT129" s="85">
        <f t="shared" si="196"/>
        <v>0</v>
      </c>
      <c r="BU129" s="39"/>
      <c r="BV129" s="85">
        <f>(BU129*$E129*$F129*((1-$G129)+$G129*$L129*$H129))</f>
        <v>0</v>
      </c>
      <c r="BW129" s="44"/>
      <c r="BX129" s="85">
        <f t="shared" si="198"/>
        <v>0</v>
      </c>
      <c r="BY129" s="39"/>
      <c r="BZ129" s="85">
        <f t="shared" si="199"/>
        <v>0</v>
      </c>
      <c r="CA129" s="44"/>
      <c r="CB129" s="78"/>
      <c r="CC129" s="39"/>
      <c r="CD129" s="85">
        <f t="shared" si="200"/>
        <v>0</v>
      </c>
      <c r="CE129" s="39"/>
      <c r="CF129" s="76"/>
      <c r="CG129" s="37"/>
      <c r="CH129" s="85">
        <f t="shared" si="201"/>
        <v>0</v>
      </c>
      <c r="CI129" s="39"/>
      <c r="CJ129" s="85">
        <f t="shared" si="202"/>
        <v>0</v>
      </c>
      <c r="CK129" s="39"/>
      <c r="CL129" s="85">
        <f t="shared" si="203"/>
        <v>0</v>
      </c>
      <c r="CM129" s="39"/>
      <c r="CN129" s="85">
        <f t="shared" si="204"/>
        <v>0</v>
      </c>
      <c r="CO129" s="39"/>
      <c r="CP129" s="85">
        <f t="shared" si="205"/>
        <v>0</v>
      </c>
      <c r="CQ129" s="39"/>
      <c r="CR129" s="85">
        <f t="shared" si="206"/>
        <v>0</v>
      </c>
      <c r="CS129" s="39"/>
      <c r="CT129" s="85">
        <f t="shared" si="207"/>
        <v>0</v>
      </c>
      <c r="CU129" s="37"/>
      <c r="CV129" s="85">
        <f t="shared" si="208"/>
        <v>0</v>
      </c>
      <c r="CW129" s="37"/>
      <c r="CX129" s="76"/>
      <c r="CY129" s="76"/>
      <c r="CZ129" s="76"/>
      <c r="DA129" s="76"/>
      <c r="DB129" s="76"/>
      <c r="DC129" s="76"/>
      <c r="DD129" s="76"/>
      <c r="DE129" s="43">
        <f t="shared" si="160"/>
        <v>0</v>
      </c>
      <c r="DF129" s="43">
        <f t="shared" si="161"/>
        <v>0</v>
      </c>
    </row>
    <row r="130" spans="1:110" ht="60" x14ac:dyDescent="0.25">
      <c r="A130" s="14"/>
      <c r="B130" s="103">
        <v>101</v>
      </c>
      <c r="C130" s="45" t="s">
        <v>349</v>
      </c>
      <c r="D130" s="28" t="s">
        <v>350</v>
      </c>
      <c r="E130" s="29">
        <v>13916</v>
      </c>
      <c r="F130" s="145">
        <v>39.909999999999997</v>
      </c>
      <c r="G130" s="105">
        <v>7.6499999999999999E-2</v>
      </c>
      <c r="H130" s="32">
        <v>1</v>
      </c>
      <c r="I130" s="33"/>
      <c r="J130" s="33"/>
      <c r="K130" s="74">
        <v>1.4</v>
      </c>
      <c r="L130" s="74">
        <v>1.68</v>
      </c>
      <c r="M130" s="74">
        <v>2.23</v>
      </c>
      <c r="N130" s="75">
        <v>2.57</v>
      </c>
      <c r="O130" s="66">
        <v>20</v>
      </c>
      <c r="P130" s="85">
        <f>(O130*$E130*$F130*((1-$G130)+$G130*$K130*$H130))</f>
        <v>11447648.386719998</v>
      </c>
      <c r="Q130" s="39">
        <v>0</v>
      </c>
      <c r="R130" s="85">
        <f t="shared" si="172"/>
        <v>0</v>
      </c>
      <c r="S130" s="39"/>
      <c r="T130" s="85">
        <f t="shared" si="173"/>
        <v>0</v>
      </c>
      <c r="U130" s="37">
        <v>0</v>
      </c>
      <c r="V130" s="85">
        <f t="shared" si="174"/>
        <v>0</v>
      </c>
      <c r="W130" s="39">
        <v>0</v>
      </c>
      <c r="X130" s="85">
        <f t="shared" si="175"/>
        <v>0</v>
      </c>
      <c r="Y130" s="39"/>
      <c r="Z130" s="85">
        <f t="shared" si="176"/>
        <v>0</v>
      </c>
      <c r="AA130" s="64">
        <v>0</v>
      </c>
      <c r="AB130" s="76">
        <v>0</v>
      </c>
      <c r="AC130" s="39">
        <v>0</v>
      </c>
      <c r="AD130" s="85">
        <f t="shared" si="177"/>
        <v>0</v>
      </c>
      <c r="AE130" s="39">
        <v>0</v>
      </c>
      <c r="AF130" s="85">
        <f t="shared" si="178"/>
        <v>0</v>
      </c>
      <c r="AG130" s="39">
        <v>0</v>
      </c>
      <c r="AH130" s="85">
        <f t="shared" si="179"/>
        <v>0</v>
      </c>
      <c r="AI130" s="39">
        <v>0</v>
      </c>
      <c r="AJ130" s="85">
        <f t="shared" si="180"/>
        <v>0</v>
      </c>
      <c r="AK130" s="39">
        <v>0</v>
      </c>
      <c r="AL130" s="85">
        <f t="shared" si="181"/>
        <v>0</v>
      </c>
      <c r="AM130" s="64"/>
      <c r="AN130" s="85">
        <f t="shared" si="182"/>
        <v>0</v>
      </c>
      <c r="AO130" s="39"/>
      <c r="AP130" s="85">
        <f t="shared" si="183"/>
        <v>0</v>
      </c>
      <c r="AQ130" s="39">
        <v>0</v>
      </c>
      <c r="AR130" s="85">
        <f t="shared" si="184"/>
        <v>0</v>
      </c>
      <c r="AS130" s="39">
        <v>0</v>
      </c>
      <c r="AT130" s="85">
        <f t="shared" si="185"/>
        <v>0</v>
      </c>
      <c r="AU130" s="39"/>
      <c r="AV130" s="85">
        <f t="shared" si="186"/>
        <v>0</v>
      </c>
      <c r="AW130" s="39"/>
      <c r="AX130" s="85">
        <f t="shared" si="187"/>
        <v>0</v>
      </c>
      <c r="AY130" s="39"/>
      <c r="AZ130" s="76"/>
      <c r="BA130" s="46"/>
      <c r="BB130" s="85">
        <f t="shared" si="188"/>
        <v>0</v>
      </c>
      <c r="BC130" s="39">
        <v>0</v>
      </c>
      <c r="BD130" s="85">
        <f t="shared" si="189"/>
        <v>0</v>
      </c>
      <c r="BE130" s="39">
        <v>0</v>
      </c>
      <c r="BF130" s="85">
        <f t="shared" si="190"/>
        <v>0</v>
      </c>
      <c r="BG130" s="39">
        <v>0</v>
      </c>
      <c r="BH130" s="85">
        <f t="shared" si="191"/>
        <v>0</v>
      </c>
      <c r="BI130" s="46"/>
      <c r="BJ130" s="76"/>
      <c r="BK130" s="39"/>
      <c r="BL130" s="85">
        <f t="shared" si="192"/>
        <v>0</v>
      </c>
      <c r="BM130" s="46"/>
      <c r="BN130" s="85">
        <f t="shared" si="193"/>
        <v>0</v>
      </c>
      <c r="BO130" s="39">
        <v>0</v>
      </c>
      <c r="BP130" s="85">
        <f t="shared" si="194"/>
        <v>0</v>
      </c>
      <c r="BQ130" s="77">
        <v>0</v>
      </c>
      <c r="BR130" s="85">
        <f t="shared" si="195"/>
        <v>0</v>
      </c>
      <c r="BS130" s="39">
        <v>0</v>
      </c>
      <c r="BT130" s="85">
        <f t="shared" si="196"/>
        <v>0</v>
      </c>
      <c r="BU130" s="39">
        <v>0</v>
      </c>
      <c r="BV130" s="85">
        <f t="shared" si="197"/>
        <v>0</v>
      </c>
      <c r="BW130" s="44">
        <v>0</v>
      </c>
      <c r="BX130" s="85">
        <f t="shared" si="198"/>
        <v>0</v>
      </c>
      <c r="BY130" s="39">
        <v>0</v>
      </c>
      <c r="BZ130" s="85">
        <f t="shared" si="199"/>
        <v>0</v>
      </c>
      <c r="CA130" s="44"/>
      <c r="CB130" s="78"/>
      <c r="CC130" s="39">
        <v>0</v>
      </c>
      <c r="CD130" s="85">
        <f t="shared" si="200"/>
        <v>0</v>
      </c>
      <c r="CE130" s="39">
        <v>0</v>
      </c>
      <c r="CF130" s="76"/>
      <c r="CG130" s="37">
        <v>0</v>
      </c>
      <c r="CH130" s="85">
        <f t="shared" si="201"/>
        <v>0</v>
      </c>
      <c r="CI130" s="39">
        <v>0</v>
      </c>
      <c r="CJ130" s="85">
        <f t="shared" si="202"/>
        <v>0</v>
      </c>
      <c r="CK130" s="39"/>
      <c r="CL130" s="85">
        <f t="shared" si="203"/>
        <v>0</v>
      </c>
      <c r="CM130" s="39"/>
      <c r="CN130" s="85">
        <f t="shared" si="204"/>
        <v>0</v>
      </c>
      <c r="CO130" s="39">
        <v>0</v>
      </c>
      <c r="CP130" s="85">
        <f t="shared" si="205"/>
        <v>0</v>
      </c>
      <c r="CQ130" s="39">
        <v>0</v>
      </c>
      <c r="CR130" s="85">
        <f t="shared" si="206"/>
        <v>0</v>
      </c>
      <c r="CS130" s="39">
        <v>0</v>
      </c>
      <c r="CT130" s="85">
        <f t="shared" si="207"/>
        <v>0</v>
      </c>
      <c r="CU130" s="37"/>
      <c r="CV130" s="85">
        <f t="shared" si="208"/>
        <v>0</v>
      </c>
      <c r="CW130" s="37"/>
      <c r="CX130" s="76"/>
      <c r="CY130" s="76"/>
      <c r="CZ130" s="76"/>
      <c r="DA130" s="76"/>
      <c r="DB130" s="76"/>
      <c r="DC130" s="76"/>
      <c r="DD130" s="76"/>
      <c r="DE130" s="43">
        <f t="shared" si="160"/>
        <v>20</v>
      </c>
      <c r="DF130" s="43">
        <f t="shared" si="161"/>
        <v>11447648.386719998</v>
      </c>
    </row>
    <row r="131" spans="1:110" x14ac:dyDescent="0.25">
      <c r="A131" s="14"/>
      <c r="B131" s="103">
        <v>102</v>
      </c>
      <c r="C131" s="45" t="s">
        <v>351</v>
      </c>
      <c r="D131" s="28" t="s">
        <v>352</v>
      </c>
      <c r="E131" s="29">
        <v>13916</v>
      </c>
      <c r="F131" s="30">
        <v>2.62</v>
      </c>
      <c r="G131" s="31"/>
      <c r="H131" s="32">
        <v>1</v>
      </c>
      <c r="I131" s="33"/>
      <c r="J131" s="33"/>
      <c r="K131" s="74">
        <v>1.4</v>
      </c>
      <c r="L131" s="74">
        <v>1.68</v>
      </c>
      <c r="M131" s="74">
        <v>2.23</v>
      </c>
      <c r="N131" s="75">
        <v>2.57</v>
      </c>
      <c r="O131" s="46"/>
      <c r="P131" s="36">
        <f>SUM(O131*$E131*$F131*$H131*$K131*$P$10)</f>
        <v>0</v>
      </c>
      <c r="Q131" s="46"/>
      <c r="R131" s="76"/>
      <c r="S131" s="46"/>
      <c r="T131" s="37">
        <f>SUM(S131*$E131*$F131*$H131*$K131*$T$10)</f>
        <v>0</v>
      </c>
      <c r="U131" s="66">
        <v>0</v>
      </c>
      <c r="V131" s="36">
        <f>SUM(U131*$E131*$F131*$H131*$K131*$V$10)</f>
        <v>0</v>
      </c>
      <c r="W131" s="46"/>
      <c r="X131" s="76"/>
      <c r="Y131" s="39"/>
      <c r="Z131" s="66"/>
      <c r="AA131" s="64"/>
      <c r="AB131" s="76"/>
      <c r="AC131" s="46"/>
      <c r="AD131" s="76"/>
      <c r="AE131" s="46"/>
      <c r="AF131" s="76"/>
      <c r="AG131" s="46">
        <v>0</v>
      </c>
      <c r="AH131" s="36">
        <f>AG131*E131*F131*H131*K131</f>
        <v>0</v>
      </c>
      <c r="AI131" s="66">
        <v>0</v>
      </c>
      <c r="AJ131" s="36">
        <f>AI131*E131*F131*H131*L131</f>
        <v>0</v>
      </c>
      <c r="AK131" s="46"/>
      <c r="AL131" s="76"/>
      <c r="AM131" s="64"/>
      <c r="AN131" s="76"/>
      <c r="AO131" s="46"/>
      <c r="AP131" s="66"/>
      <c r="AQ131" s="46"/>
      <c r="AR131" s="76"/>
      <c r="AS131" s="46"/>
      <c r="AT131" s="76"/>
      <c r="AU131" s="46"/>
      <c r="AV131" s="76"/>
      <c r="AW131" s="46"/>
      <c r="AX131" s="76"/>
      <c r="AY131" s="46"/>
      <c r="AZ131" s="76"/>
      <c r="BA131" s="46"/>
      <c r="BB131" s="76"/>
      <c r="BC131" s="46"/>
      <c r="BD131" s="76"/>
      <c r="BE131" s="46"/>
      <c r="BF131" s="76"/>
      <c r="BG131" s="46"/>
      <c r="BH131" s="76"/>
      <c r="BI131" s="46"/>
      <c r="BJ131" s="76"/>
      <c r="BK131" s="46"/>
      <c r="BL131" s="76"/>
      <c r="BM131" s="46"/>
      <c r="BN131" s="76"/>
      <c r="BO131" s="46"/>
      <c r="BP131" s="76"/>
      <c r="BQ131" s="94"/>
      <c r="BR131" s="66"/>
      <c r="BS131" s="46"/>
      <c r="BT131" s="76"/>
      <c r="BU131" s="46"/>
      <c r="BV131" s="76"/>
      <c r="BW131" s="47"/>
      <c r="BX131" s="76"/>
      <c r="BY131" s="46"/>
      <c r="BZ131" s="76"/>
      <c r="CA131" s="47"/>
      <c r="CB131" s="78"/>
      <c r="CC131" s="46"/>
      <c r="CD131" s="76"/>
      <c r="CE131" s="46"/>
      <c r="CF131" s="76"/>
      <c r="CG131" s="66"/>
      <c r="CH131" s="76"/>
      <c r="CI131" s="46"/>
      <c r="CJ131" s="76"/>
      <c r="CK131" s="46"/>
      <c r="CL131" s="76"/>
      <c r="CM131" s="46"/>
      <c r="CN131" s="76"/>
      <c r="CO131" s="46"/>
      <c r="CP131" s="76"/>
      <c r="CQ131" s="46"/>
      <c r="CR131" s="76"/>
      <c r="CS131" s="46"/>
      <c r="CT131" s="76"/>
      <c r="CU131" s="37"/>
      <c r="CV131" s="76"/>
      <c r="CW131" s="37"/>
      <c r="CX131" s="76"/>
      <c r="CY131" s="76"/>
      <c r="CZ131" s="76"/>
      <c r="DA131" s="76"/>
      <c r="DB131" s="76"/>
      <c r="DC131" s="76"/>
      <c r="DD131" s="76"/>
      <c r="DE131" s="43">
        <f t="shared" si="160"/>
        <v>0</v>
      </c>
      <c r="DF131" s="43">
        <f t="shared" si="161"/>
        <v>0</v>
      </c>
    </row>
    <row r="132" spans="1:110" ht="15" x14ac:dyDescent="0.25">
      <c r="A132" s="159">
        <v>20</v>
      </c>
      <c r="B132" s="159"/>
      <c r="C132" s="187" t="s">
        <v>353</v>
      </c>
      <c r="D132" s="185" t="s">
        <v>354</v>
      </c>
      <c r="E132" s="170">
        <v>13916</v>
      </c>
      <c r="F132" s="178"/>
      <c r="G132" s="172"/>
      <c r="H132" s="163"/>
      <c r="I132" s="139"/>
      <c r="J132" s="139"/>
      <c r="K132" s="173">
        <v>1.4</v>
      </c>
      <c r="L132" s="173">
        <v>1.68</v>
      </c>
      <c r="M132" s="173">
        <v>2.23</v>
      </c>
      <c r="N132" s="174">
        <v>2.57</v>
      </c>
      <c r="O132" s="179">
        <f>SUM(O133:O138)</f>
        <v>88</v>
      </c>
      <c r="P132" s="179">
        <f t="shared" ref="P132:CA132" si="209">SUM(P133:P138)</f>
        <v>1276097.1999999997</v>
      </c>
      <c r="Q132" s="179">
        <f t="shared" si="209"/>
        <v>0</v>
      </c>
      <c r="R132" s="179">
        <f t="shared" si="209"/>
        <v>0</v>
      </c>
      <c r="S132" s="179">
        <f t="shared" si="209"/>
        <v>0</v>
      </c>
      <c r="T132" s="179">
        <f t="shared" si="209"/>
        <v>0</v>
      </c>
      <c r="U132" s="179">
        <f t="shared" si="209"/>
        <v>0</v>
      </c>
      <c r="V132" s="179">
        <f t="shared" si="209"/>
        <v>0</v>
      </c>
      <c r="W132" s="179">
        <f t="shared" si="209"/>
        <v>0</v>
      </c>
      <c r="X132" s="179">
        <f t="shared" si="209"/>
        <v>0</v>
      </c>
      <c r="Y132" s="179">
        <f t="shared" si="209"/>
        <v>0</v>
      </c>
      <c r="Z132" s="179">
        <f t="shared" si="209"/>
        <v>0</v>
      </c>
      <c r="AA132" s="179">
        <f t="shared" si="209"/>
        <v>0</v>
      </c>
      <c r="AB132" s="179">
        <f t="shared" si="209"/>
        <v>0</v>
      </c>
      <c r="AC132" s="179">
        <f t="shared" si="209"/>
        <v>0</v>
      </c>
      <c r="AD132" s="179">
        <f t="shared" si="209"/>
        <v>0</v>
      </c>
      <c r="AE132" s="179">
        <f t="shared" si="209"/>
        <v>430</v>
      </c>
      <c r="AF132" s="179">
        <f t="shared" si="209"/>
        <v>6918979.5359999994</v>
      </c>
      <c r="AG132" s="179">
        <f t="shared" si="209"/>
        <v>0</v>
      </c>
      <c r="AH132" s="179">
        <f t="shared" si="209"/>
        <v>0</v>
      </c>
      <c r="AI132" s="179">
        <f t="shared" si="209"/>
        <v>0</v>
      </c>
      <c r="AJ132" s="179">
        <f t="shared" si="209"/>
        <v>0</v>
      </c>
      <c r="AK132" s="179">
        <f t="shared" si="209"/>
        <v>20</v>
      </c>
      <c r="AL132" s="179">
        <f t="shared" si="209"/>
        <v>346007.42399999994</v>
      </c>
      <c r="AM132" s="179">
        <f t="shared" si="209"/>
        <v>0</v>
      </c>
      <c r="AN132" s="179">
        <f t="shared" si="209"/>
        <v>0</v>
      </c>
      <c r="AO132" s="179">
        <f t="shared" si="209"/>
        <v>0</v>
      </c>
      <c r="AP132" s="179">
        <f t="shared" si="209"/>
        <v>0</v>
      </c>
      <c r="AQ132" s="179">
        <f t="shared" si="209"/>
        <v>0</v>
      </c>
      <c r="AR132" s="179">
        <f t="shared" si="209"/>
        <v>0</v>
      </c>
      <c r="AS132" s="179">
        <f t="shared" si="209"/>
        <v>0</v>
      </c>
      <c r="AT132" s="179">
        <f t="shared" si="209"/>
        <v>0</v>
      </c>
      <c r="AU132" s="179">
        <f t="shared" si="209"/>
        <v>0</v>
      </c>
      <c r="AV132" s="179">
        <f t="shared" si="209"/>
        <v>0</v>
      </c>
      <c r="AW132" s="179">
        <f t="shared" si="209"/>
        <v>0</v>
      </c>
      <c r="AX132" s="179">
        <f t="shared" si="209"/>
        <v>0</v>
      </c>
      <c r="AY132" s="179">
        <f t="shared" si="209"/>
        <v>0</v>
      </c>
      <c r="AZ132" s="179">
        <f t="shared" si="209"/>
        <v>0</v>
      </c>
      <c r="BA132" s="179">
        <f t="shared" si="209"/>
        <v>0</v>
      </c>
      <c r="BB132" s="179">
        <f t="shared" si="209"/>
        <v>0</v>
      </c>
      <c r="BC132" s="179">
        <f t="shared" si="209"/>
        <v>10</v>
      </c>
      <c r="BD132" s="179">
        <f t="shared" si="209"/>
        <v>144169.75999999998</v>
      </c>
      <c r="BE132" s="179">
        <f t="shared" si="209"/>
        <v>0</v>
      </c>
      <c r="BF132" s="179">
        <f t="shared" si="209"/>
        <v>0</v>
      </c>
      <c r="BG132" s="179">
        <f t="shared" si="209"/>
        <v>0</v>
      </c>
      <c r="BH132" s="179">
        <f t="shared" si="209"/>
        <v>0</v>
      </c>
      <c r="BI132" s="179">
        <f t="shared" si="209"/>
        <v>0</v>
      </c>
      <c r="BJ132" s="179">
        <f t="shared" si="209"/>
        <v>0</v>
      </c>
      <c r="BK132" s="179">
        <f t="shared" si="209"/>
        <v>15</v>
      </c>
      <c r="BL132" s="179">
        <f t="shared" si="209"/>
        <v>216254.63999999998</v>
      </c>
      <c r="BM132" s="179">
        <f t="shared" si="209"/>
        <v>0</v>
      </c>
      <c r="BN132" s="179">
        <f t="shared" si="209"/>
        <v>0</v>
      </c>
      <c r="BO132" s="179">
        <f t="shared" si="209"/>
        <v>0</v>
      </c>
      <c r="BP132" s="179">
        <f t="shared" si="209"/>
        <v>0</v>
      </c>
      <c r="BQ132" s="179">
        <f t="shared" si="209"/>
        <v>580</v>
      </c>
      <c r="BR132" s="179">
        <f t="shared" si="209"/>
        <v>12817237.171199998</v>
      </c>
      <c r="BS132" s="179">
        <f t="shared" si="209"/>
        <v>0</v>
      </c>
      <c r="BT132" s="179">
        <f t="shared" si="209"/>
        <v>0</v>
      </c>
      <c r="BU132" s="179">
        <f t="shared" si="209"/>
        <v>0</v>
      </c>
      <c r="BV132" s="179">
        <f t="shared" si="209"/>
        <v>0</v>
      </c>
      <c r="BW132" s="179">
        <f t="shared" si="209"/>
        <v>39</v>
      </c>
      <c r="BX132" s="179">
        <f t="shared" si="209"/>
        <v>868291.60320000001</v>
      </c>
      <c r="BY132" s="179">
        <f t="shared" si="209"/>
        <v>24</v>
      </c>
      <c r="BZ132" s="179">
        <f t="shared" si="209"/>
        <v>415208.90879999998</v>
      </c>
      <c r="CA132" s="179">
        <f t="shared" si="209"/>
        <v>0</v>
      </c>
      <c r="CB132" s="179">
        <f t="shared" ref="CB132:DF132" si="210">SUM(CB133:CB138)</f>
        <v>0</v>
      </c>
      <c r="CC132" s="179">
        <f t="shared" si="210"/>
        <v>20</v>
      </c>
      <c r="CD132" s="179">
        <f t="shared" si="210"/>
        <v>346007.42399999994</v>
      </c>
      <c r="CE132" s="179">
        <f t="shared" si="210"/>
        <v>0</v>
      </c>
      <c r="CF132" s="179">
        <f t="shared" si="210"/>
        <v>0</v>
      </c>
      <c r="CG132" s="179">
        <f t="shared" si="210"/>
        <v>3</v>
      </c>
      <c r="CH132" s="179">
        <f t="shared" si="210"/>
        <v>51901.113599999997</v>
      </c>
      <c r="CI132" s="179">
        <f t="shared" si="210"/>
        <v>3</v>
      </c>
      <c r="CJ132" s="179">
        <f t="shared" si="210"/>
        <v>51901.113599999997</v>
      </c>
      <c r="CK132" s="179">
        <f t="shared" si="210"/>
        <v>0</v>
      </c>
      <c r="CL132" s="179">
        <f t="shared" si="210"/>
        <v>0</v>
      </c>
      <c r="CM132" s="179">
        <f t="shared" si="210"/>
        <v>0</v>
      </c>
      <c r="CN132" s="179">
        <f t="shared" si="210"/>
        <v>0</v>
      </c>
      <c r="CO132" s="179">
        <f t="shared" si="210"/>
        <v>2</v>
      </c>
      <c r="CP132" s="179">
        <f t="shared" si="210"/>
        <v>34600.742400000003</v>
      </c>
      <c r="CQ132" s="179">
        <f t="shared" si="210"/>
        <v>20</v>
      </c>
      <c r="CR132" s="179">
        <f t="shared" si="210"/>
        <v>459283.66399999999</v>
      </c>
      <c r="CS132" s="179">
        <f t="shared" si="210"/>
        <v>3</v>
      </c>
      <c r="CT132" s="179">
        <f t="shared" si="210"/>
        <v>79396.346399999995</v>
      </c>
      <c r="CU132" s="179">
        <f t="shared" si="210"/>
        <v>0</v>
      </c>
      <c r="CV132" s="179">
        <f t="shared" si="210"/>
        <v>0</v>
      </c>
      <c r="CW132" s="179">
        <f t="shared" si="210"/>
        <v>0</v>
      </c>
      <c r="CX132" s="179">
        <f t="shared" si="210"/>
        <v>0</v>
      </c>
      <c r="CY132" s="179">
        <f t="shared" si="210"/>
        <v>0</v>
      </c>
      <c r="CZ132" s="179">
        <f t="shared" si="210"/>
        <v>0</v>
      </c>
      <c r="DA132" s="179">
        <f t="shared" si="210"/>
        <v>0</v>
      </c>
      <c r="DB132" s="179">
        <f t="shared" si="210"/>
        <v>0</v>
      </c>
      <c r="DC132" s="179">
        <f t="shared" si="210"/>
        <v>0</v>
      </c>
      <c r="DD132" s="179">
        <f t="shared" si="210"/>
        <v>0</v>
      </c>
      <c r="DE132" s="179">
        <f t="shared" si="210"/>
        <v>1257</v>
      </c>
      <c r="DF132" s="179">
        <f t="shared" si="210"/>
        <v>24025336.647199996</v>
      </c>
    </row>
    <row r="133" spans="1:110" x14ac:dyDescent="0.25">
      <c r="A133" s="14"/>
      <c r="B133" s="14">
        <v>103</v>
      </c>
      <c r="C133" s="45" t="s">
        <v>355</v>
      </c>
      <c r="D133" s="96" t="s">
        <v>356</v>
      </c>
      <c r="E133" s="29">
        <v>13916</v>
      </c>
      <c r="F133" s="30">
        <v>0.74</v>
      </c>
      <c r="G133" s="31"/>
      <c r="H133" s="32">
        <v>1</v>
      </c>
      <c r="I133" s="33"/>
      <c r="J133" s="33"/>
      <c r="K133" s="34">
        <v>1.4</v>
      </c>
      <c r="L133" s="34">
        <v>1.68</v>
      </c>
      <c r="M133" s="34">
        <v>2.23</v>
      </c>
      <c r="N133" s="35">
        <v>2.57</v>
      </c>
      <c r="O133" s="66">
        <v>87</v>
      </c>
      <c r="P133" s="36">
        <f t="shared" ref="P133:P138" si="211">SUM(O133*$E133*$F133*$H133*$K133*$P$10)</f>
        <v>1254276.9119999998</v>
      </c>
      <c r="Q133" s="39"/>
      <c r="R133" s="36">
        <f>SUM(Q133*$E133*$F133*$H133*$K133*$R$10)</f>
        <v>0</v>
      </c>
      <c r="S133" s="39"/>
      <c r="T133" s="37">
        <f>SUM(S133*$E133*$F133*$H133*$K133*$T$10)</f>
        <v>0</v>
      </c>
      <c r="U133" s="39"/>
      <c r="V133" s="36">
        <f>SUM(U133*$E133*$F133*$H133*$K133*$V$10)</f>
        <v>0</v>
      </c>
      <c r="W133" s="39"/>
      <c r="X133" s="36">
        <f t="shared" ref="X133:X138" si="212">SUM(W133*$E133*$F133*$H133*$K133*$X$10)</f>
        <v>0</v>
      </c>
      <c r="Y133" s="39"/>
      <c r="Z133" s="37">
        <f>SUM(Y133*$E133*$F133*$H133*$K133*$Z$10)</f>
        <v>0</v>
      </c>
      <c r="AA133" s="64">
        <v>0</v>
      </c>
      <c r="AB133" s="36">
        <v>0</v>
      </c>
      <c r="AC133" s="37">
        <v>0</v>
      </c>
      <c r="AD133" s="36">
        <v>0</v>
      </c>
      <c r="AE133" s="37">
        <v>350</v>
      </c>
      <c r="AF133" s="36">
        <f>AE133*E133*F133*H133*K133</f>
        <v>5045941.5999999996</v>
      </c>
      <c r="AG133" s="39">
        <v>0</v>
      </c>
      <c r="AH133" s="36">
        <v>0</v>
      </c>
      <c r="AI133" s="39">
        <v>0</v>
      </c>
      <c r="AJ133" s="36">
        <v>0</v>
      </c>
      <c r="AK133" s="71">
        <v>20</v>
      </c>
      <c r="AL133" s="36">
        <f t="shared" ref="AL133:AL138" si="213">AK133*$E133*$F133*$H133*$L133*$AL$10</f>
        <v>346007.42399999994</v>
      </c>
      <c r="AM133" s="64"/>
      <c r="AN133" s="36">
        <f t="shared" ref="AN133:AN138" si="214">SUM(AM133*$E133*$F133*$H133*$K133*$AN$10)</f>
        <v>0</v>
      </c>
      <c r="AO133" s="39"/>
      <c r="AP133" s="37">
        <f t="shared" ref="AP133:AP138" si="215">SUM(AO133*$E133*$F133*$H133*$K133*$AP$10)</f>
        <v>0</v>
      </c>
      <c r="AQ133" s="39"/>
      <c r="AR133" s="36">
        <f t="shared" ref="AR133:AR138" si="216">SUM(AQ133*$E133*$F133*$H133*$K133*$AR$10)</f>
        <v>0</v>
      </c>
      <c r="AS133" s="39"/>
      <c r="AT133" s="36">
        <f>SUM(AS133*$E133*$F133*$H133*$K133*$AT$10)</f>
        <v>0</v>
      </c>
      <c r="AU133" s="39"/>
      <c r="AV133" s="36">
        <f t="shared" ref="AV133:AV138" si="217">SUM(AU133*$E133*$F133*$H133*$K133*$AV$10)</f>
        <v>0</v>
      </c>
      <c r="AW133" s="39"/>
      <c r="AX133" s="36">
        <f>SUM(AW133*$E133*$F133*$H133*$K133*$AX$10)</f>
        <v>0</v>
      </c>
      <c r="AY133" s="39"/>
      <c r="AZ133" s="36">
        <f t="shared" ref="AZ133:AZ138" si="218">SUM(AY133*$E133*$F133*$H133*$K133*$AZ$10)</f>
        <v>0</v>
      </c>
      <c r="BA133" s="39"/>
      <c r="BB133" s="36">
        <f>SUM(BA133*$E133*$F133*$H133*$K133*$BB$10)</f>
        <v>0</v>
      </c>
      <c r="BC133" s="37">
        <v>10</v>
      </c>
      <c r="BD133" s="36">
        <f t="shared" ref="BD133:BD138" si="219">SUM(BC133*$E133*$F133*$H133*$K133*$BD$10)</f>
        <v>144169.75999999998</v>
      </c>
      <c r="BE133" s="39"/>
      <c r="BF133" s="36">
        <f t="shared" ref="BF133:BF138" si="220">SUM(BE133*$E133*$F133*$H133*$K133*$BF$10)</f>
        <v>0</v>
      </c>
      <c r="BG133" s="39"/>
      <c r="BH133" s="36">
        <f t="shared" ref="BH133:BH138" si="221">SUM(BG133*$E133*$F133*$H133*$K133*$BH$10)</f>
        <v>0</v>
      </c>
      <c r="BI133" s="39"/>
      <c r="BJ133" s="36">
        <f t="shared" ref="BJ133:BJ138" si="222">SUM(BI133*$E133*$F133*$H133*$K133*$BJ$10)</f>
        <v>0</v>
      </c>
      <c r="BK133" s="37">
        <v>15</v>
      </c>
      <c r="BL133" s="36">
        <f t="shared" ref="BL133:BL138" si="223">SUM(BK133*$E133*$F133*$H133*$K133*$BL$10)</f>
        <v>216254.63999999998</v>
      </c>
      <c r="BM133" s="39"/>
      <c r="BN133" s="36">
        <f t="shared" ref="BN133:BN138" si="224">BM133*$E133*$F133*$H133*$L133*$BN$10</f>
        <v>0</v>
      </c>
      <c r="BO133" s="39"/>
      <c r="BP133" s="36">
        <f t="shared" ref="BP133:BP138" si="225">BO133*$E133*$F133*$H133*$L133*$BP$10</f>
        <v>0</v>
      </c>
      <c r="BQ133" s="89">
        <v>340</v>
      </c>
      <c r="BR133" s="37">
        <f t="shared" ref="BR133:BR138" si="226">BQ133*$E133*$F133*$H133*$L133*$BR$10</f>
        <v>5882126.2079999996</v>
      </c>
      <c r="BS133" s="39"/>
      <c r="BT133" s="36">
        <f t="shared" ref="BT133:BT138" si="227">BS133*$E133*$F133*$H133*$L133*$BT$10</f>
        <v>0</v>
      </c>
      <c r="BU133" s="39"/>
      <c r="BV133" s="36">
        <f t="shared" ref="BV133:BV138" si="228">BU133*$E133*$F133*$H133*$L133*$BV$10</f>
        <v>0</v>
      </c>
      <c r="BW133" s="40">
        <v>27</v>
      </c>
      <c r="BX133" s="36">
        <f t="shared" ref="BX133:BX138" si="229">BW133*$E133*$F133*$H133*$L133*$BX$10</f>
        <v>467110.02239999996</v>
      </c>
      <c r="BY133" s="39">
        <v>24</v>
      </c>
      <c r="BZ133" s="36">
        <f t="shared" ref="BZ133:BZ138" si="230">BY133*$E133*$F133*$H133*$L133*$BZ$10</f>
        <v>415208.90879999998</v>
      </c>
      <c r="CA133" s="44"/>
      <c r="CB133" s="41">
        <f t="shared" ref="CB133:CB138" si="231">CA133*$E133*$F133*$H133*$L133*$CB$10</f>
        <v>0</v>
      </c>
      <c r="CC133" s="71">
        <v>20</v>
      </c>
      <c r="CD133" s="36">
        <f t="shared" ref="CD133:CD138" si="232">CC133*$E133*$F133*$H133*$L133*$CD$10</f>
        <v>346007.42399999994</v>
      </c>
      <c r="CE133" s="39"/>
      <c r="CF133" s="36">
        <f t="shared" ref="CF133:CF138" si="233">CE133*$E133*$F133*$H133*$L133*$CF$10</f>
        <v>0</v>
      </c>
      <c r="CG133" s="37">
        <v>3</v>
      </c>
      <c r="CH133" s="36">
        <f>CG133*$E133*$F133*$H133*$L133*$CH$10</f>
        <v>51901.113599999997</v>
      </c>
      <c r="CI133" s="37">
        <v>3</v>
      </c>
      <c r="CJ133" s="36">
        <f>CI133*$E133*$F133*$H133*$L133*$CJ$10</f>
        <v>51901.113599999997</v>
      </c>
      <c r="CK133" s="39"/>
      <c r="CL133" s="36">
        <f>CK133*$E133*$F133*$H133*$L133*$CL$10</f>
        <v>0</v>
      </c>
      <c r="CM133" s="39"/>
      <c r="CN133" s="36">
        <f>CM133*$E133*$F133*$H133*$L133*$CN$10</f>
        <v>0</v>
      </c>
      <c r="CO133" s="37">
        <v>2</v>
      </c>
      <c r="CP133" s="36">
        <f>CO133*$E133*$F133*$H133*$L133*$CP$10</f>
        <v>34600.742400000003</v>
      </c>
      <c r="CQ133" s="80">
        <v>20</v>
      </c>
      <c r="CR133" s="100">
        <f>CQ133*$E133*$F133*$H133*$M133*$CR$10</f>
        <v>459283.66399999999</v>
      </c>
      <c r="CS133" s="71">
        <v>3</v>
      </c>
      <c r="CT133" s="36">
        <f>CS133*$E133*$F133*$H133*$N133*$CT$10</f>
        <v>79396.346399999995</v>
      </c>
      <c r="CU133" s="37"/>
      <c r="CV133" s="36">
        <f t="shared" ref="CV133:CV138" si="234">CU133*E133*F133*H133</f>
        <v>0</v>
      </c>
      <c r="CW133" s="37"/>
      <c r="CX133" s="36"/>
      <c r="CY133" s="36"/>
      <c r="CZ133" s="36">
        <f t="shared" ref="CZ133:CZ138" si="235">SUM(CY133*$E133*$F133*$H133*$K133*$R$10)</f>
        <v>0</v>
      </c>
      <c r="DA133" s="36"/>
      <c r="DB133" s="36"/>
      <c r="DC133" s="36"/>
      <c r="DD133" s="36"/>
      <c r="DE133" s="43">
        <f t="shared" ref="DE133:DF138" si="236">SUM(Q133+O133+AA133+S133+U133+AC133+Y133+W133+AE133+AI133+AG133+AK133+AM133+AQ133+BM133+BS133+AO133+BA133+BC133+CE133+CG133+CC133+CI133+CK133+BW133+BY133+AS133+AU133+AW133+AY133+BO133+BQ133+BU133+BE133+BG133+BI133+BK133+CA133+CM133+CO133+CQ133+CS133+CU133+CW133+DA133+DC133)</f>
        <v>924</v>
      </c>
      <c r="DF133" s="43">
        <f t="shared" si="236"/>
        <v>14794185.879199998</v>
      </c>
    </row>
    <row r="134" spans="1:110" ht="45" x14ac:dyDescent="0.25">
      <c r="A134" s="14"/>
      <c r="B134" s="14">
        <v>104</v>
      </c>
      <c r="C134" s="45" t="s">
        <v>357</v>
      </c>
      <c r="D134" s="96" t="s">
        <v>358</v>
      </c>
      <c r="E134" s="29">
        <v>13916</v>
      </c>
      <c r="F134" s="30">
        <v>1.1200000000000001</v>
      </c>
      <c r="G134" s="31"/>
      <c r="H134" s="32">
        <v>1</v>
      </c>
      <c r="I134" s="33"/>
      <c r="J134" s="33"/>
      <c r="K134" s="34">
        <v>1.4</v>
      </c>
      <c r="L134" s="34">
        <v>1.68</v>
      </c>
      <c r="M134" s="34">
        <v>2.23</v>
      </c>
      <c r="N134" s="35">
        <v>2.57</v>
      </c>
      <c r="O134" s="66">
        <v>1</v>
      </c>
      <c r="P134" s="36">
        <f t="shared" si="211"/>
        <v>21820.288</v>
      </c>
      <c r="Q134" s="39">
        <v>0</v>
      </c>
      <c r="R134" s="36">
        <f>SUM(Q134*$E134*$F134*$H134*$K134*$R$10)</f>
        <v>0</v>
      </c>
      <c r="S134" s="39">
        <v>0</v>
      </c>
      <c r="T134" s="37">
        <f>SUM(S134*$E134*$F134*$H134*$K134*$T$10)</f>
        <v>0</v>
      </c>
      <c r="U134" s="39">
        <v>0</v>
      </c>
      <c r="V134" s="36">
        <f>SUM(U134*$E134*$F134*$H134*$K134*$V$10)</f>
        <v>0</v>
      </c>
      <c r="W134" s="39">
        <v>0</v>
      </c>
      <c r="X134" s="36">
        <f t="shared" si="212"/>
        <v>0</v>
      </c>
      <c r="Y134" s="39"/>
      <c r="Z134" s="37">
        <f>SUM(Y134*$E134*$F134*$H134*$K134*$Z$10)</f>
        <v>0</v>
      </c>
      <c r="AA134" s="64">
        <v>0</v>
      </c>
      <c r="AB134" s="36">
        <v>0</v>
      </c>
      <c r="AC134" s="39">
        <v>0</v>
      </c>
      <c r="AD134" s="36">
        <v>0</v>
      </c>
      <c r="AE134" s="37">
        <v>70</v>
      </c>
      <c r="AF134" s="36">
        <f>AE134*E134*F134*H134*K134</f>
        <v>1527420.1600000001</v>
      </c>
      <c r="AG134" s="39">
        <v>0</v>
      </c>
      <c r="AH134" s="36">
        <v>0</v>
      </c>
      <c r="AI134" s="39">
        <v>0</v>
      </c>
      <c r="AJ134" s="36">
        <v>0</v>
      </c>
      <c r="AK134" s="39">
        <v>0</v>
      </c>
      <c r="AL134" s="36">
        <f t="shared" si="213"/>
        <v>0</v>
      </c>
      <c r="AM134" s="64"/>
      <c r="AN134" s="36">
        <f t="shared" si="214"/>
        <v>0</v>
      </c>
      <c r="AO134" s="39"/>
      <c r="AP134" s="37">
        <f t="shared" si="215"/>
        <v>0</v>
      </c>
      <c r="AQ134" s="39">
        <v>0</v>
      </c>
      <c r="AR134" s="36">
        <f t="shared" si="216"/>
        <v>0</v>
      </c>
      <c r="AS134" s="39">
        <v>0</v>
      </c>
      <c r="AT134" s="36">
        <f>SUM(AS134*$E134*$F134*$H134*$K134*$AT$10)</f>
        <v>0</v>
      </c>
      <c r="AU134" s="39"/>
      <c r="AV134" s="36">
        <f t="shared" si="217"/>
        <v>0</v>
      </c>
      <c r="AW134" s="39"/>
      <c r="AX134" s="36">
        <f>SUM(AW134*$E134*$F134*$H134*$K134*$AX$10)</f>
        <v>0</v>
      </c>
      <c r="AY134" s="39"/>
      <c r="AZ134" s="36">
        <f t="shared" si="218"/>
        <v>0</v>
      </c>
      <c r="BA134" s="39">
        <v>0</v>
      </c>
      <c r="BB134" s="36">
        <f>SUM(BA134*$E134*$F134*$H134*$K134*$BB$10)</f>
        <v>0</v>
      </c>
      <c r="BC134" s="39">
        <v>0</v>
      </c>
      <c r="BD134" s="36">
        <f t="shared" si="219"/>
        <v>0</v>
      </c>
      <c r="BE134" s="39">
        <v>0</v>
      </c>
      <c r="BF134" s="36">
        <f t="shared" si="220"/>
        <v>0</v>
      </c>
      <c r="BG134" s="39">
        <v>0</v>
      </c>
      <c r="BH134" s="36">
        <f t="shared" si="221"/>
        <v>0</v>
      </c>
      <c r="BI134" s="39">
        <v>0</v>
      </c>
      <c r="BJ134" s="36">
        <f t="shared" si="222"/>
        <v>0</v>
      </c>
      <c r="BK134" s="39"/>
      <c r="BL134" s="36">
        <f t="shared" si="223"/>
        <v>0</v>
      </c>
      <c r="BM134" s="39">
        <v>0</v>
      </c>
      <c r="BN134" s="36">
        <f t="shared" si="224"/>
        <v>0</v>
      </c>
      <c r="BO134" s="39">
        <v>0</v>
      </c>
      <c r="BP134" s="36">
        <f t="shared" si="225"/>
        <v>0</v>
      </c>
      <c r="BQ134" s="89">
        <v>196</v>
      </c>
      <c r="BR134" s="37">
        <f t="shared" si="226"/>
        <v>5132131.7376000006</v>
      </c>
      <c r="BS134" s="39">
        <v>0</v>
      </c>
      <c r="BT134" s="36">
        <f t="shared" si="227"/>
        <v>0</v>
      </c>
      <c r="BU134" s="39">
        <v>0</v>
      </c>
      <c r="BV134" s="36">
        <f t="shared" si="228"/>
        <v>0</v>
      </c>
      <c r="BW134" s="40">
        <v>7</v>
      </c>
      <c r="BX134" s="36">
        <f t="shared" si="229"/>
        <v>183290.41920000003</v>
      </c>
      <c r="BY134" s="39">
        <v>0</v>
      </c>
      <c r="BZ134" s="36">
        <f t="shared" si="230"/>
        <v>0</v>
      </c>
      <c r="CA134" s="44"/>
      <c r="CB134" s="41">
        <f t="shared" si="231"/>
        <v>0</v>
      </c>
      <c r="CC134" s="37">
        <v>0</v>
      </c>
      <c r="CD134" s="36">
        <f t="shared" si="232"/>
        <v>0</v>
      </c>
      <c r="CE134" s="39">
        <v>0</v>
      </c>
      <c r="CF134" s="36">
        <f t="shared" si="233"/>
        <v>0</v>
      </c>
      <c r="CG134" s="37">
        <v>0</v>
      </c>
      <c r="CH134" s="36">
        <f>CG134*$E134*$F134*$H134*$L134*$CH$10</f>
        <v>0</v>
      </c>
      <c r="CI134" s="39">
        <v>0</v>
      </c>
      <c r="CJ134" s="36">
        <f>CI134*$E134*$F134*$H134*$L134*$CJ$10</f>
        <v>0</v>
      </c>
      <c r="CK134" s="39"/>
      <c r="CL134" s="36">
        <f>CK134*$E134*$F134*$H134*$L134*$CL$10</f>
        <v>0</v>
      </c>
      <c r="CM134" s="39"/>
      <c r="CN134" s="36">
        <f>CM134*$E134*$F134*$H134*$L134*$CN$10</f>
        <v>0</v>
      </c>
      <c r="CO134" s="39">
        <v>0</v>
      </c>
      <c r="CP134" s="36">
        <f>CO134*$E134*$F134*$H134*$L134*$CP$10</f>
        <v>0</v>
      </c>
      <c r="CQ134" s="81">
        <v>0</v>
      </c>
      <c r="CR134" s="100">
        <f>CQ134*$E134*$F134*$H134*$M134*$CR$10</f>
        <v>0</v>
      </c>
      <c r="CS134" s="39">
        <v>0</v>
      </c>
      <c r="CT134" s="36">
        <f>CS134*$E134*$F134*$H134*$N134*$CT$10</f>
        <v>0</v>
      </c>
      <c r="CU134" s="37"/>
      <c r="CV134" s="36">
        <f t="shared" si="234"/>
        <v>0</v>
      </c>
      <c r="CW134" s="37"/>
      <c r="CX134" s="36"/>
      <c r="CY134" s="36"/>
      <c r="CZ134" s="36">
        <f t="shared" si="235"/>
        <v>0</v>
      </c>
      <c r="DA134" s="36"/>
      <c r="DB134" s="36"/>
      <c r="DC134" s="36"/>
      <c r="DD134" s="36"/>
      <c r="DE134" s="43">
        <f t="shared" si="236"/>
        <v>274</v>
      </c>
      <c r="DF134" s="43">
        <f t="shared" si="236"/>
        <v>6864662.6048000008</v>
      </c>
    </row>
    <row r="135" spans="1:110" ht="45" x14ac:dyDescent="0.25">
      <c r="A135" s="14"/>
      <c r="B135" s="14">
        <v>105</v>
      </c>
      <c r="C135" s="45" t="s">
        <v>359</v>
      </c>
      <c r="D135" s="96" t="s">
        <v>360</v>
      </c>
      <c r="E135" s="29">
        <v>13916</v>
      </c>
      <c r="F135" s="30">
        <v>1.66</v>
      </c>
      <c r="G135" s="31"/>
      <c r="H135" s="32">
        <v>1</v>
      </c>
      <c r="I135" s="33"/>
      <c r="J135" s="33"/>
      <c r="K135" s="34">
        <v>1.4</v>
      </c>
      <c r="L135" s="34">
        <v>1.68</v>
      </c>
      <c r="M135" s="34">
        <v>2.23</v>
      </c>
      <c r="N135" s="35">
        <v>2.57</v>
      </c>
      <c r="O135" s="46"/>
      <c r="P135" s="36">
        <f t="shared" si="211"/>
        <v>0</v>
      </c>
      <c r="Q135" s="39">
        <v>0</v>
      </c>
      <c r="R135" s="36">
        <f>SUM(Q135*$E135*$F135*$H135*$K135*$R$10)</f>
        <v>0</v>
      </c>
      <c r="S135" s="39">
        <v>0</v>
      </c>
      <c r="T135" s="37">
        <f>SUM(S135*$E135*$F135*$H135*$K135*$T$10)</f>
        <v>0</v>
      </c>
      <c r="U135" s="39">
        <v>0</v>
      </c>
      <c r="V135" s="36">
        <f>SUM(U135*$E135*$F135*$H135*$K135*$V$10)</f>
        <v>0</v>
      </c>
      <c r="W135" s="39">
        <v>0</v>
      </c>
      <c r="X135" s="36">
        <f t="shared" si="212"/>
        <v>0</v>
      </c>
      <c r="Y135" s="39"/>
      <c r="Z135" s="37">
        <f>SUM(Y135*$E135*$F135*$H135*$K135*$Z$10)</f>
        <v>0</v>
      </c>
      <c r="AA135" s="64">
        <v>0</v>
      </c>
      <c r="AB135" s="36">
        <v>0</v>
      </c>
      <c r="AC135" s="39">
        <v>0</v>
      </c>
      <c r="AD135" s="36">
        <v>0</v>
      </c>
      <c r="AE135" s="37">
        <v>8</v>
      </c>
      <c r="AF135" s="36">
        <f>AE135*E135*F135*H135*K135</f>
        <v>258726.27199999997</v>
      </c>
      <c r="AG135" s="39">
        <v>0</v>
      </c>
      <c r="AH135" s="36">
        <v>0</v>
      </c>
      <c r="AI135" s="39">
        <v>0</v>
      </c>
      <c r="AJ135" s="36">
        <v>0</v>
      </c>
      <c r="AK135" s="39">
        <v>0</v>
      </c>
      <c r="AL135" s="36">
        <f t="shared" si="213"/>
        <v>0</v>
      </c>
      <c r="AM135" s="64"/>
      <c r="AN135" s="36">
        <f t="shared" si="214"/>
        <v>0</v>
      </c>
      <c r="AO135" s="39"/>
      <c r="AP135" s="37">
        <f t="shared" si="215"/>
        <v>0</v>
      </c>
      <c r="AQ135" s="39">
        <v>0</v>
      </c>
      <c r="AR135" s="36">
        <f t="shared" si="216"/>
        <v>0</v>
      </c>
      <c r="AS135" s="39">
        <v>0</v>
      </c>
      <c r="AT135" s="36">
        <f>SUM(AS135*$E135*$F135*$H135*$K135*$AT$10)</f>
        <v>0</v>
      </c>
      <c r="AU135" s="39"/>
      <c r="AV135" s="36">
        <f t="shared" si="217"/>
        <v>0</v>
      </c>
      <c r="AW135" s="39"/>
      <c r="AX135" s="36">
        <f>SUM(AW135*$E135*$F135*$H135*$K135*$AX$10)</f>
        <v>0</v>
      </c>
      <c r="AY135" s="39"/>
      <c r="AZ135" s="36">
        <f t="shared" si="218"/>
        <v>0</v>
      </c>
      <c r="BA135" s="39">
        <v>0</v>
      </c>
      <c r="BB135" s="36">
        <f>SUM(BA135*$E135*$F135*$H135*$K135*$BB$10)</f>
        <v>0</v>
      </c>
      <c r="BC135" s="39">
        <v>0</v>
      </c>
      <c r="BD135" s="36">
        <f t="shared" si="219"/>
        <v>0</v>
      </c>
      <c r="BE135" s="39">
        <v>0</v>
      </c>
      <c r="BF135" s="36">
        <f t="shared" si="220"/>
        <v>0</v>
      </c>
      <c r="BG135" s="39">
        <v>0</v>
      </c>
      <c r="BH135" s="36">
        <f t="shared" si="221"/>
        <v>0</v>
      </c>
      <c r="BI135" s="39">
        <v>0</v>
      </c>
      <c r="BJ135" s="36">
        <f t="shared" si="222"/>
        <v>0</v>
      </c>
      <c r="BK135" s="39"/>
      <c r="BL135" s="36">
        <f t="shared" si="223"/>
        <v>0</v>
      </c>
      <c r="BM135" s="39">
        <v>0</v>
      </c>
      <c r="BN135" s="36">
        <f t="shared" si="224"/>
        <v>0</v>
      </c>
      <c r="BO135" s="39">
        <v>0</v>
      </c>
      <c r="BP135" s="36">
        <f t="shared" si="225"/>
        <v>0</v>
      </c>
      <c r="BQ135" s="89">
        <v>32</v>
      </c>
      <c r="BR135" s="37">
        <f t="shared" si="226"/>
        <v>1241886.1055999999</v>
      </c>
      <c r="BS135" s="39">
        <v>0</v>
      </c>
      <c r="BT135" s="36">
        <f t="shared" si="227"/>
        <v>0</v>
      </c>
      <c r="BU135" s="39">
        <v>0</v>
      </c>
      <c r="BV135" s="36">
        <f t="shared" si="228"/>
        <v>0</v>
      </c>
      <c r="BW135" s="44">
        <v>2</v>
      </c>
      <c r="BX135" s="36">
        <f t="shared" si="229"/>
        <v>77617.881599999993</v>
      </c>
      <c r="BY135" s="39">
        <v>0</v>
      </c>
      <c r="BZ135" s="36">
        <f t="shared" si="230"/>
        <v>0</v>
      </c>
      <c r="CA135" s="44"/>
      <c r="CB135" s="41">
        <f t="shared" si="231"/>
        <v>0</v>
      </c>
      <c r="CC135" s="39">
        <v>0</v>
      </c>
      <c r="CD135" s="36">
        <f t="shared" si="232"/>
        <v>0</v>
      </c>
      <c r="CE135" s="39">
        <v>0</v>
      </c>
      <c r="CF135" s="36">
        <f t="shared" si="233"/>
        <v>0</v>
      </c>
      <c r="CG135" s="37">
        <v>0</v>
      </c>
      <c r="CH135" s="36">
        <f>CG135*$E135*$F135*$H135*$L135*$CH$10</f>
        <v>0</v>
      </c>
      <c r="CI135" s="39">
        <v>0</v>
      </c>
      <c r="CJ135" s="36">
        <f>CI135*$E135*$F135*$H135*$L135*$CJ$10</f>
        <v>0</v>
      </c>
      <c r="CK135" s="39"/>
      <c r="CL135" s="36">
        <f>CK135*$E135*$F135*$H135*$L135*$CL$10</f>
        <v>0</v>
      </c>
      <c r="CM135" s="39"/>
      <c r="CN135" s="36">
        <f>CM135*$E135*$F135*$H135*$L135*$CN$10</f>
        <v>0</v>
      </c>
      <c r="CO135" s="39">
        <v>0</v>
      </c>
      <c r="CP135" s="36">
        <f>CO135*$E135*$F135*$H135*$L135*$CP$10</f>
        <v>0</v>
      </c>
      <c r="CQ135" s="81">
        <v>0</v>
      </c>
      <c r="CR135" s="100">
        <f>CQ135*$E135*$F135*$H135*$M135*$CR$10</f>
        <v>0</v>
      </c>
      <c r="CS135" s="39">
        <v>0</v>
      </c>
      <c r="CT135" s="36">
        <f>CS135*$E135*$F135*$H135*$N135*$CT$10</f>
        <v>0</v>
      </c>
      <c r="CU135" s="37"/>
      <c r="CV135" s="36">
        <f t="shared" si="234"/>
        <v>0</v>
      </c>
      <c r="CW135" s="37"/>
      <c r="CX135" s="36"/>
      <c r="CY135" s="36"/>
      <c r="CZ135" s="36">
        <f t="shared" si="235"/>
        <v>0</v>
      </c>
      <c r="DA135" s="36"/>
      <c r="DB135" s="36"/>
      <c r="DC135" s="36"/>
      <c r="DD135" s="36"/>
      <c r="DE135" s="43">
        <f t="shared" si="236"/>
        <v>42</v>
      </c>
      <c r="DF135" s="43">
        <f t="shared" si="236"/>
        <v>1578230.2591999997</v>
      </c>
    </row>
    <row r="136" spans="1:110" ht="45" x14ac:dyDescent="0.25">
      <c r="A136" s="14"/>
      <c r="B136" s="14">
        <v>106</v>
      </c>
      <c r="C136" s="45" t="s">
        <v>361</v>
      </c>
      <c r="D136" s="96" t="s">
        <v>362</v>
      </c>
      <c r="E136" s="29">
        <v>13916</v>
      </c>
      <c r="F136" s="114">
        <v>2</v>
      </c>
      <c r="G136" s="31"/>
      <c r="H136" s="32">
        <v>1</v>
      </c>
      <c r="I136" s="33"/>
      <c r="J136" s="33"/>
      <c r="K136" s="34">
        <v>1.4</v>
      </c>
      <c r="L136" s="34">
        <v>1.68</v>
      </c>
      <c r="M136" s="34">
        <v>2.23</v>
      </c>
      <c r="N136" s="35">
        <v>2.57</v>
      </c>
      <c r="O136" s="46"/>
      <c r="P136" s="36">
        <f t="shared" si="211"/>
        <v>0</v>
      </c>
      <c r="Q136" s="39">
        <v>0</v>
      </c>
      <c r="R136" s="36">
        <f>SUM(Q136*$E136*$F136*$H136*$K136*$R$10)</f>
        <v>0</v>
      </c>
      <c r="S136" s="39">
        <v>0</v>
      </c>
      <c r="T136" s="37">
        <f>SUM(S136*$E136*$F136*$H136*$K136*$T$10)</f>
        <v>0</v>
      </c>
      <c r="U136" s="39">
        <v>0</v>
      </c>
      <c r="V136" s="36">
        <f>SUM(U136*$E136*$F136*$H136*$K136*$V$10)</f>
        <v>0</v>
      </c>
      <c r="W136" s="39">
        <v>0</v>
      </c>
      <c r="X136" s="36">
        <f t="shared" si="212"/>
        <v>0</v>
      </c>
      <c r="Y136" s="39"/>
      <c r="Z136" s="37">
        <f>SUM(Y136*$E136*$F136*$H136*$K136*$Z$10)</f>
        <v>0</v>
      </c>
      <c r="AA136" s="64"/>
      <c r="AB136" s="36"/>
      <c r="AC136" s="39"/>
      <c r="AD136" s="36"/>
      <c r="AE136" s="37">
        <v>1</v>
      </c>
      <c r="AF136" s="36">
        <f>AE136*E136*F136*H136*K136</f>
        <v>38964.799999999996</v>
      </c>
      <c r="AG136" s="39">
        <v>0</v>
      </c>
      <c r="AH136" s="36">
        <v>0</v>
      </c>
      <c r="AI136" s="39">
        <v>0</v>
      </c>
      <c r="AJ136" s="36">
        <v>0</v>
      </c>
      <c r="AK136" s="39">
        <v>0</v>
      </c>
      <c r="AL136" s="36">
        <f t="shared" si="213"/>
        <v>0</v>
      </c>
      <c r="AM136" s="64"/>
      <c r="AN136" s="36">
        <f t="shared" si="214"/>
        <v>0</v>
      </c>
      <c r="AO136" s="39"/>
      <c r="AP136" s="37">
        <f t="shared" si="215"/>
        <v>0</v>
      </c>
      <c r="AQ136" s="39">
        <v>0</v>
      </c>
      <c r="AR136" s="36">
        <f t="shared" si="216"/>
        <v>0</v>
      </c>
      <c r="AS136" s="39">
        <v>0</v>
      </c>
      <c r="AT136" s="36">
        <f>SUM(AS136*$E136*$F136*$H136*$K136*$AT$10)</f>
        <v>0</v>
      </c>
      <c r="AU136" s="39"/>
      <c r="AV136" s="36">
        <f t="shared" si="217"/>
        <v>0</v>
      </c>
      <c r="AW136" s="39"/>
      <c r="AX136" s="36">
        <f>SUM(AW136*$E136*$F136*$H136*$K136*$AX$10)</f>
        <v>0</v>
      </c>
      <c r="AY136" s="39"/>
      <c r="AZ136" s="36">
        <f t="shared" si="218"/>
        <v>0</v>
      </c>
      <c r="BA136" s="39">
        <v>0</v>
      </c>
      <c r="BB136" s="36">
        <f>SUM(BA136*$E136*$F136*$H136*$K136*$BB$10)</f>
        <v>0</v>
      </c>
      <c r="BC136" s="39">
        <v>0</v>
      </c>
      <c r="BD136" s="36">
        <f t="shared" si="219"/>
        <v>0</v>
      </c>
      <c r="BE136" s="39">
        <v>0</v>
      </c>
      <c r="BF136" s="36">
        <f t="shared" si="220"/>
        <v>0</v>
      </c>
      <c r="BG136" s="39">
        <v>0</v>
      </c>
      <c r="BH136" s="36">
        <f t="shared" si="221"/>
        <v>0</v>
      </c>
      <c r="BI136" s="39">
        <v>0</v>
      </c>
      <c r="BJ136" s="36">
        <f t="shared" si="222"/>
        <v>0</v>
      </c>
      <c r="BK136" s="39"/>
      <c r="BL136" s="36">
        <f t="shared" si="223"/>
        <v>0</v>
      </c>
      <c r="BM136" s="39">
        <v>0</v>
      </c>
      <c r="BN136" s="36">
        <f t="shared" si="224"/>
        <v>0</v>
      </c>
      <c r="BO136" s="39">
        <v>0</v>
      </c>
      <c r="BP136" s="36">
        <f t="shared" si="225"/>
        <v>0</v>
      </c>
      <c r="BQ136" s="89">
        <v>12</v>
      </c>
      <c r="BR136" s="37">
        <f t="shared" si="226"/>
        <v>561093.12</v>
      </c>
      <c r="BS136" s="72"/>
      <c r="BT136" s="36">
        <f t="shared" si="227"/>
        <v>0</v>
      </c>
      <c r="BU136" s="39">
        <v>0</v>
      </c>
      <c r="BV136" s="36">
        <f t="shared" si="228"/>
        <v>0</v>
      </c>
      <c r="BW136" s="40">
        <v>3</v>
      </c>
      <c r="BX136" s="36">
        <f t="shared" si="229"/>
        <v>140273.28</v>
      </c>
      <c r="BY136" s="39">
        <v>0</v>
      </c>
      <c r="BZ136" s="36">
        <f t="shared" si="230"/>
        <v>0</v>
      </c>
      <c r="CA136" s="44"/>
      <c r="CB136" s="41">
        <f t="shared" si="231"/>
        <v>0</v>
      </c>
      <c r="CC136" s="39">
        <v>0</v>
      </c>
      <c r="CD136" s="36">
        <f t="shared" si="232"/>
        <v>0</v>
      </c>
      <c r="CE136" s="39">
        <v>0</v>
      </c>
      <c r="CF136" s="36">
        <f t="shared" si="233"/>
        <v>0</v>
      </c>
      <c r="CG136" s="37">
        <v>0</v>
      </c>
      <c r="CH136" s="36">
        <f>CG136*$E136*$F136*$H136*$L136*$CH$10</f>
        <v>0</v>
      </c>
      <c r="CI136" s="39">
        <v>0</v>
      </c>
      <c r="CJ136" s="36">
        <f>CI136*$E136*$F136*$H136*$L136*$CJ$10</f>
        <v>0</v>
      </c>
      <c r="CK136" s="39"/>
      <c r="CL136" s="36">
        <f>CK136*$E136*$F136*$H136*$L136*$CL$10</f>
        <v>0</v>
      </c>
      <c r="CM136" s="39"/>
      <c r="CN136" s="36">
        <f>CM136*$E136*$F136*$H136*$L136*$CN$10</f>
        <v>0</v>
      </c>
      <c r="CO136" s="39">
        <v>0</v>
      </c>
      <c r="CP136" s="36">
        <f>CO136*$E136*$F136*$H136*$L136*$CP$10</f>
        <v>0</v>
      </c>
      <c r="CQ136" s="81">
        <v>0</v>
      </c>
      <c r="CR136" s="100">
        <f>CQ136*$E136*$F136*$H136*$M136*$CR$10</f>
        <v>0</v>
      </c>
      <c r="CS136" s="39">
        <v>0</v>
      </c>
      <c r="CT136" s="36">
        <f>CS136*$E136*$F136*$H136*$N136*$CT$10</f>
        <v>0</v>
      </c>
      <c r="CU136" s="37"/>
      <c r="CV136" s="36">
        <f t="shared" si="234"/>
        <v>0</v>
      </c>
      <c r="CW136" s="37"/>
      <c r="CX136" s="36"/>
      <c r="CY136" s="36"/>
      <c r="CZ136" s="36">
        <f t="shared" si="235"/>
        <v>0</v>
      </c>
      <c r="DA136" s="36"/>
      <c r="DB136" s="36"/>
      <c r="DC136" s="36"/>
      <c r="DD136" s="36"/>
      <c r="DE136" s="43">
        <f t="shared" si="236"/>
        <v>16</v>
      </c>
      <c r="DF136" s="43">
        <f t="shared" si="236"/>
        <v>740331.2</v>
      </c>
    </row>
    <row r="137" spans="1:110" ht="45" x14ac:dyDescent="0.25">
      <c r="A137" s="14"/>
      <c r="B137" s="14">
        <v>107</v>
      </c>
      <c r="C137" s="45" t="s">
        <v>363</v>
      </c>
      <c r="D137" s="96" t="s">
        <v>364</v>
      </c>
      <c r="E137" s="29">
        <v>13916</v>
      </c>
      <c r="F137" s="30">
        <v>2.46</v>
      </c>
      <c r="G137" s="31"/>
      <c r="H137" s="32">
        <v>1</v>
      </c>
      <c r="I137" s="33"/>
      <c r="J137" s="33"/>
      <c r="K137" s="34">
        <v>1.4</v>
      </c>
      <c r="L137" s="34">
        <v>1.68</v>
      </c>
      <c r="M137" s="34">
        <v>2.23</v>
      </c>
      <c r="N137" s="35">
        <v>2.57</v>
      </c>
      <c r="O137" s="46">
        <v>0</v>
      </c>
      <c r="P137" s="36">
        <f t="shared" si="211"/>
        <v>0</v>
      </c>
      <c r="Q137" s="39">
        <v>0</v>
      </c>
      <c r="R137" s="36">
        <f>SUM(Q137*$E137*$F137*$H137*$K137*$R$10)</f>
        <v>0</v>
      </c>
      <c r="S137" s="39"/>
      <c r="T137" s="37">
        <f>SUM(S137*$E137*$F137*$H137*$K137*$T$10)</f>
        <v>0</v>
      </c>
      <c r="U137" s="39">
        <v>0</v>
      </c>
      <c r="V137" s="36">
        <f>SUM(U137*$E137*$F137*$H137*$K137*$V$10)</f>
        <v>0</v>
      </c>
      <c r="W137" s="39">
        <v>0</v>
      </c>
      <c r="X137" s="36">
        <f t="shared" si="212"/>
        <v>0</v>
      </c>
      <c r="Y137" s="39"/>
      <c r="Z137" s="37">
        <f>SUM(Y137*$E137*$F137*$H137*$K137*$Z$10)</f>
        <v>0</v>
      </c>
      <c r="AA137" s="64"/>
      <c r="AB137" s="36"/>
      <c r="AC137" s="37"/>
      <c r="AD137" s="36"/>
      <c r="AE137" s="37">
        <v>1</v>
      </c>
      <c r="AF137" s="36">
        <f>AE137*E137*F137*H137*K137</f>
        <v>47926.703999999998</v>
      </c>
      <c r="AG137" s="39">
        <v>0</v>
      </c>
      <c r="AH137" s="36">
        <v>0</v>
      </c>
      <c r="AI137" s="39">
        <v>0</v>
      </c>
      <c r="AJ137" s="36">
        <v>0</v>
      </c>
      <c r="AK137" s="39">
        <v>0</v>
      </c>
      <c r="AL137" s="36">
        <f t="shared" si="213"/>
        <v>0</v>
      </c>
      <c r="AM137" s="64"/>
      <c r="AN137" s="36">
        <f t="shared" si="214"/>
        <v>0</v>
      </c>
      <c r="AO137" s="39"/>
      <c r="AP137" s="37">
        <f t="shared" si="215"/>
        <v>0</v>
      </c>
      <c r="AQ137" s="39">
        <v>0</v>
      </c>
      <c r="AR137" s="36">
        <f t="shared" si="216"/>
        <v>0</v>
      </c>
      <c r="AS137" s="39">
        <v>0</v>
      </c>
      <c r="AT137" s="36">
        <f>SUM(AS137*$E137*$F137*$H137*$K137*$AT$10)</f>
        <v>0</v>
      </c>
      <c r="AU137" s="39"/>
      <c r="AV137" s="36">
        <f t="shared" si="217"/>
        <v>0</v>
      </c>
      <c r="AW137" s="39"/>
      <c r="AX137" s="36">
        <f>SUM(AW137*$E137*$F137*$H137*$K137*$AX$10)</f>
        <v>0</v>
      </c>
      <c r="AY137" s="39"/>
      <c r="AZ137" s="36">
        <f t="shared" si="218"/>
        <v>0</v>
      </c>
      <c r="BA137" s="39">
        <v>0</v>
      </c>
      <c r="BB137" s="36">
        <f>SUM(BA137*$E137*$F137*$H137*$K137*$BB$10)</f>
        <v>0</v>
      </c>
      <c r="BC137" s="39">
        <v>0</v>
      </c>
      <c r="BD137" s="36">
        <f t="shared" si="219"/>
        <v>0</v>
      </c>
      <c r="BE137" s="39">
        <v>0</v>
      </c>
      <c r="BF137" s="36">
        <f t="shared" si="220"/>
        <v>0</v>
      </c>
      <c r="BG137" s="39">
        <v>0</v>
      </c>
      <c r="BH137" s="36">
        <f t="shared" si="221"/>
        <v>0</v>
      </c>
      <c r="BI137" s="39">
        <v>0</v>
      </c>
      <c r="BJ137" s="36">
        <f t="shared" si="222"/>
        <v>0</v>
      </c>
      <c r="BK137" s="39"/>
      <c r="BL137" s="36">
        <f t="shared" si="223"/>
        <v>0</v>
      </c>
      <c r="BM137" s="39">
        <v>0</v>
      </c>
      <c r="BN137" s="36">
        <f t="shared" si="224"/>
        <v>0</v>
      </c>
      <c r="BO137" s="39">
        <v>0</v>
      </c>
      <c r="BP137" s="36">
        <f t="shared" si="225"/>
        <v>0</v>
      </c>
      <c r="BQ137" s="89">
        <v>0</v>
      </c>
      <c r="BR137" s="37">
        <f t="shared" si="226"/>
        <v>0</v>
      </c>
      <c r="BS137" s="39">
        <v>0</v>
      </c>
      <c r="BT137" s="36">
        <f t="shared" si="227"/>
        <v>0</v>
      </c>
      <c r="BU137" s="39">
        <v>0</v>
      </c>
      <c r="BV137" s="36">
        <f t="shared" si="228"/>
        <v>0</v>
      </c>
      <c r="BW137" s="44">
        <v>0</v>
      </c>
      <c r="BX137" s="36">
        <f t="shared" si="229"/>
        <v>0</v>
      </c>
      <c r="BY137" s="39">
        <v>0</v>
      </c>
      <c r="BZ137" s="36">
        <f t="shared" si="230"/>
        <v>0</v>
      </c>
      <c r="CA137" s="44"/>
      <c r="CB137" s="41">
        <f t="shared" si="231"/>
        <v>0</v>
      </c>
      <c r="CC137" s="39">
        <v>0</v>
      </c>
      <c r="CD137" s="36">
        <f t="shared" si="232"/>
        <v>0</v>
      </c>
      <c r="CE137" s="39">
        <v>0</v>
      </c>
      <c r="CF137" s="36">
        <f t="shared" si="233"/>
        <v>0</v>
      </c>
      <c r="CG137" s="37">
        <v>0</v>
      </c>
      <c r="CH137" s="36">
        <f>CG137*$E137*$F137*$H137*$L137*$CH$10</f>
        <v>0</v>
      </c>
      <c r="CI137" s="39">
        <v>0</v>
      </c>
      <c r="CJ137" s="36">
        <f>CI137*$E137*$F137*$H137*$L137*$CJ$10</f>
        <v>0</v>
      </c>
      <c r="CK137" s="39"/>
      <c r="CL137" s="36">
        <f>CK137*$E137*$F137*$H137*$L137*$CL$10</f>
        <v>0</v>
      </c>
      <c r="CM137" s="39"/>
      <c r="CN137" s="36">
        <f>CM137*$E137*$F137*$H137*$L137*$CN$10</f>
        <v>0</v>
      </c>
      <c r="CO137" s="39">
        <v>0</v>
      </c>
      <c r="CP137" s="36">
        <f>CO137*$E137*$F137*$H137*$L137*$CP$10</f>
        <v>0</v>
      </c>
      <c r="CQ137" s="81">
        <v>0</v>
      </c>
      <c r="CR137" s="100">
        <f>CQ137*$E137*$F137*$H137*$M137*$CR$10</f>
        <v>0</v>
      </c>
      <c r="CS137" s="39">
        <v>0</v>
      </c>
      <c r="CT137" s="36">
        <f>CS137*$E137*$F137*$H137*$N137*$CT$10</f>
        <v>0</v>
      </c>
      <c r="CU137" s="37"/>
      <c r="CV137" s="36">
        <f t="shared" si="234"/>
        <v>0</v>
      </c>
      <c r="CW137" s="37"/>
      <c r="CX137" s="36"/>
      <c r="CY137" s="36"/>
      <c r="CZ137" s="36">
        <f t="shared" si="235"/>
        <v>0</v>
      </c>
      <c r="DA137" s="36"/>
      <c r="DB137" s="36"/>
      <c r="DC137" s="36"/>
      <c r="DD137" s="36"/>
      <c r="DE137" s="43">
        <f t="shared" si="236"/>
        <v>1</v>
      </c>
      <c r="DF137" s="43">
        <f t="shared" si="236"/>
        <v>47926.703999999998</v>
      </c>
    </row>
    <row r="138" spans="1:110" ht="25.5" customHeight="1" x14ac:dyDescent="0.25">
      <c r="A138" s="14"/>
      <c r="B138" s="14">
        <v>108</v>
      </c>
      <c r="C138" s="45" t="s">
        <v>365</v>
      </c>
      <c r="D138" s="96" t="s">
        <v>366</v>
      </c>
      <c r="E138" s="29">
        <v>13916</v>
      </c>
      <c r="F138" s="145">
        <v>51.86</v>
      </c>
      <c r="G138" s="105">
        <v>2.3E-3</v>
      </c>
      <c r="H138" s="32">
        <v>1</v>
      </c>
      <c r="I138" s="33"/>
      <c r="J138" s="33"/>
      <c r="K138" s="34">
        <v>1.4</v>
      </c>
      <c r="L138" s="34">
        <v>1.68</v>
      </c>
      <c r="M138" s="34">
        <v>2.23</v>
      </c>
      <c r="N138" s="35">
        <v>2.57</v>
      </c>
      <c r="O138" s="46"/>
      <c r="P138" s="36">
        <f t="shared" si="211"/>
        <v>0</v>
      </c>
      <c r="Q138" s="46"/>
      <c r="R138" s="36"/>
      <c r="S138" s="46"/>
      <c r="T138" s="85">
        <f t="shared" ref="T138" si="237">(S138*$E138*$F138*((1-$G138)+$G138*$K138*$H138))</f>
        <v>0</v>
      </c>
      <c r="U138" s="46"/>
      <c r="V138" s="85">
        <f>(U138*$E138*$F138*((1-$G138)+$G138*$K138*$H138))</f>
        <v>0</v>
      </c>
      <c r="W138" s="46"/>
      <c r="X138" s="36">
        <f t="shared" si="212"/>
        <v>0</v>
      </c>
      <c r="Y138" s="39"/>
      <c r="Z138" s="85">
        <f t="shared" ref="Z138" si="238">(Y138*$E138*$F138*((1-$G138)+$G138*$K138*$H138))</f>
        <v>0</v>
      </c>
      <c r="AA138" s="64"/>
      <c r="AB138" s="36"/>
      <c r="AC138" s="46"/>
      <c r="AD138" s="85">
        <f t="shared" ref="AD138" si="239">(AC138*$E138*$F138*((1-$G138)+$G138*$K138*$H138))</f>
        <v>0</v>
      </c>
      <c r="AE138" s="46"/>
      <c r="AF138" s="85">
        <f>(AE138*$E138*$F138*((1-$G138)+$G138*$K138*$H138))</f>
        <v>0</v>
      </c>
      <c r="AG138" s="46"/>
      <c r="AH138" s="36"/>
      <c r="AI138" s="46"/>
      <c r="AJ138" s="36"/>
      <c r="AK138" s="46"/>
      <c r="AL138" s="36">
        <f t="shared" si="213"/>
        <v>0</v>
      </c>
      <c r="AM138" s="64"/>
      <c r="AN138" s="36">
        <f t="shared" si="214"/>
        <v>0</v>
      </c>
      <c r="AO138" s="46"/>
      <c r="AP138" s="37">
        <f t="shared" si="215"/>
        <v>0</v>
      </c>
      <c r="AQ138" s="46"/>
      <c r="AR138" s="36">
        <f t="shared" si="216"/>
        <v>0</v>
      </c>
      <c r="AS138" s="46"/>
      <c r="AT138" s="36"/>
      <c r="AU138" s="46"/>
      <c r="AV138" s="36">
        <f t="shared" si="217"/>
        <v>0</v>
      </c>
      <c r="AW138" s="46"/>
      <c r="AX138" s="36"/>
      <c r="AY138" s="46"/>
      <c r="AZ138" s="36">
        <f t="shared" si="218"/>
        <v>0</v>
      </c>
      <c r="BA138" s="46"/>
      <c r="BB138" s="36"/>
      <c r="BC138" s="46"/>
      <c r="BD138" s="36">
        <f t="shared" si="219"/>
        <v>0</v>
      </c>
      <c r="BE138" s="46"/>
      <c r="BF138" s="36">
        <f t="shared" si="220"/>
        <v>0</v>
      </c>
      <c r="BG138" s="46"/>
      <c r="BH138" s="36">
        <f t="shared" si="221"/>
        <v>0</v>
      </c>
      <c r="BI138" s="46"/>
      <c r="BJ138" s="36">
        <f t="shared" si="222"/>
        <v>0</v>
      </c>
      <c r="BK138" s="46"/>
      <c r="BL138" s="36">
        <f t="shared" si="223"/>
        <v>0</v>
      </c>
      <c r="BM138" s="46"/>
      <c r="BN138" s="36">
        <f t="shared" si="224"/>
        <v>0</v>
      </c>
      <c r="BO138" s="46"/>
      <c r="BP138" s="36">
        <f t="shared" si="225"/>
        <v>0</v>
      </c>
      <c r="BQ138" s="94">
        <v>0</v>
      </c>
      <c r="BR138" s="37">
        <f t="shared" si="226"/>
        <v>0</v>
      </c>
      <c r="BS138" s="46"/>
      <c r="BT138" s="36">
        <f t="shared" si="227"/>
        <v>0</v>
      </c>
      <c r="BU138" s="46"/>
      <c r="BV138" s="36">
        <f t="shared" si="228"/>
        <v>0</v>
      </c>
      <c r="BW138" s="47"/>
      <c r="BX138" s="36">
        <f t="shared" si="229"/>
        <v>0</v>
      </c>
      <c r="BY138" s="46"/>
      <c r="BZ138" s="36">
        <f t="shared" si="230"/>
        <v>0</v>
      </c>
      <c r="CA138" s="47"/>
      <c r="CB138" s="41">
        <f t="shared" si="231"/>
        <v>0</v>
      </c>
      <c r="CC138" s="46"/>
      <c r="CD138" s="36">
        <f t="shared" si="232"/>
        <v>0</v>
      </c>
      <c r="CE138" s="46"/>
      <c r="CF138" s="36">
        <f t="shared" si="233"/>
        <v>0</v>
      </c>
      <c r="CG138" s="66"/>
      <c r="CH138" s="85">
        <f t="shared" ref="CH138" si="240">(CG138*$E138*$F138*((1-$G138)+$G138*$L138*$H138))</f>
        <v>0</v>
      </c>
      <c r="CI138" s="46"/>
      <c r="CJ138" s="85">
        <f t="shared" ref="CJ138" si="241">(CI138*$E138*$F138*((1-$G138)+$G138*$L138*$H138))</f>
        <v>0</v>
      </c>
      <c r="CK138" s="46"/>
      <c r="CL138" s="85">
        <f t="shared" ref="CL138" si="242">(CK138*$E138*$F138*((1-$G138)+$G138*$K138*$H138))</f>
        <v>0</v>
      </c>
      <c r="CM138" s="46"/>
      <c r="CN138" s="85">
        <f>(CM138*$E138*$F138*((1-$G138)+$G138*$L138*$H138))</f>
        <v>0</v>
      </c>
      <c r="CO138" s="46"/>
      <c r="CP138" s="85">
        <f>(CO138*$E138*$F138*((1-$G138)+$G138*$L138*$H138))</f>
        <v>0</v>
      </c>
      <c r="CQ138" s="90"/>
      <c r="CR138" s="85">
        <f>(CQ138*$E138*$F138*((1-$G138)+$G138*$M138*$H138))</f>
        <v>0</v>
      </c>
      <c r="CS138" s="46"/>
      <c r="CT138" s="85">
        <f t="shared" ref="CT138" si="243">(CS138*$E138*$F138*((1-$G138)+$G138*$N138*$H138))</f>
        <v>0</v>
      </c>
      <c r="CU138" s="37"/>
      <c r="CV138" s="36">
        <f t="shared" si="234"/>
        <v>0</v>
      </c>
      <c r="CW138" s="37"/>
      <c r="CX138" s="36"/>
      <c r="CY138" s="36"/>
      <c r="CZ138" s="36">
        <f t="shared" si="235"/>
        <v>0</v>
      </c>
      <c r="DA138" s="36"/>
      <c r="DB138" s="36"/>
      <c r="DC138" s="36"/>
      <c r="DD138" s="36"/>
      <c r="DE138" s="43">
        <f t="shared" si="236"/>
        <v>0</v>
      </c>
      <c r="DF138" s="43">
        <f t="shared" si="236"/>
        <v>0</v>
      </c>
    </row>
    <row r="139" spans="1:110" ht="15" x14ac:dyDescent="0.25">
      <c r="A139" s="159">
        <v>21</v>
      </c>
      <c r="B139" s="159"/>
      <c r="C139" s="187" t="s">
        <v>367</v>
      </c>
      <c r="D139" s="185" t="s">
        <v>368</v>
      </c>
      <c r="E139" s="170">
        <v>13916</v>
      </c>
      <c r="F139" s="178"/>
      <c r="G139" s="172"/>
      <c r="H139" s="163"/>
      <c r="I139" s="139"/>
      <c r="J139" s="139"/>
      <c r="K139" s="173">
        <v>1.4</v>
      </c>
      <c r="L139" s="173">
        <v>1.68</v>
      </c>
      <c r="M139" s="173">
        <v>2.23</v>
      </c>
      <c r="N139" s="174">
        <v>2.57</v>
      </c>
      <c r="O139" s="179">
        <f>SUM(O140:O149)</f>
        <v>0</v>
      </c>
      <c r="P139" s="179">
        <f>SUM(P140:P149)</f>
        <v>0</v>
      </c>
      <c r="Q139" s="179">
        <f t="shared" ref="Q139:CB139" si="244">SUM(Q140:Q149)</f>
        <v>0</v>
      </c>
      <c r="R139" s="179">
        <f t="shared" si="244"/>
        <v>0</v>
      </c>
      <c r="S139" s="179">
        <f t="shared" si="244"/>
        <v>0</v>
      </c>
      <c r="T139" s="179">
        <f t="shared" si="244"/>
        <v>0</v>
      </c>
      <c r="U139" s="179">
        <f t="shared" si="244"/>
        <v>0</v>
      </c>
      <c r="V139" s="179">
        <f t="shared" si="244"/>
        <v>0</v>
      </c>
      <c r="W139" s="179">
        <f t="shared" si="244"/>
        <v>0</v>
      </c>
      <c r="X139" s="179">
        <f t="shared" si="244"/>
        <v>0</v>
      </c>
      <c r="Y139" s="179">
        <f t="shared" si="244"/>
        <v>0</v>
      </c>
      <c r="Z139" s="179">
        <f t="shared" si="244"/>
        <v>0</v>
      </c>
      <c r="AA139" s="179">
        <f t="shared" si="244"/>
        <v>0</v>
      </c>
      <c r="AB139" s="179">
        <f t="shared" si="244"/>
        <v>0</v>
      </c>
      <c r="AC139" s="179">
        <f t="shared" si="244"/>
        <v>0</v>
      </c>
      <c r="AD139" s="179">
        <f t="shared" si="244"/>
        <v>0</v>
      </c>
      <c r="AE139" s="179">
        <f t="shared" si="244"/>
        <v>0</v>
      </c>
      <c r="AF139" s="179">
        <f t="shared" si="244"/>
        <v>0</v>
      </c>
      <c r="AG139" s="179">
        <f t="shared" si="244"/>
        <v>110</v>
      </c>
      <c r="AH139" s="179">
        <f t="shared" si="244"/>
        <v>2305157.568</v>
      </c>
      <c r="AI139" s="179">
        <f t="shared" si="244"/>
        <v>0</v>
      </c>
      <c r="AJ139" s="179">
        <f t="shared" si="244"/>
        <v>0</v>
      </c>
      <c r="AK139" s="179">
        <f t="shared" si="244"/>
        <v>0</v>
      </c>
      <c r="AL139" s="179">
        <f t="shared" si="244"/>
        <v>0</v>
      </c>
      <c r="AM139" s="179">
        <f t="shared" si="244"/>
        <v>0</v>
      </c>
      <c r="AN139" s="179">
        <f t="shared" si="244"/>
        <v>0</v>
      </c>
      <c r="AO139" s="179">
        <f t="shared" si="244"/>
        <v>0</v>
      </c>
      <c r="AP139" s="179">
        <f t="shared" si="244"/>
        <v>0</v>
      </c>
      <c r="AQ139" s="179">
        <f t="shared" si="244"/>
        <v>0</v>
      </c>
      <c r="AR139" s="179">
        <f t="shared" si="244"/>
        <v>0</v>
      </c>
      <c r="AS139" s="179">
        <f t="shared" si="244"/>
        <v>0</v>
      </c>
      <c r="AT139" s="179">
        <f t="shared" si="244"/>
        <v>0</v>
      </c>
      <c r="AU139" s="179">
        <f t="shared" si="244"/>
        <v>0</v>
      </c>
      <c r="AV139" s="179">
        <f t="shared" si="244"/>
        <v>0</v>
      </c>
      <c r="AW139" s="179">
        <f t="shared" si="244"/>
        <v>0</v>
      </c>
      <c r="AX139" s="179">
        <f t="shared" si="244"/>
        <v>0</v>
      </c>
      <c r="AY139" s="179">
        <f t="shared" si="244"/>
        <v>0</v>
      </c>
      <c r="AZ139" s="179">
        <f t="shared" si="244"/>
        <v>0</v>
      </c>
      <c r="BA139" s="179">
        <f t="shared" si="244"/>
        <v>0</v>
      </c>
      <c r="BB139" s="179">
        <f t="shared" si="244"/>
        <v>0</v>
      </c>
      <c r="BC139" s="179">
        <f t="shared" si="244"/>
        <v>0</v>
      </c>
      <c r="BD139" s="179">
        <f t="shared" si="244"/>
        <v>0</v>
      </c>
      <c r="BE139" s="179">
        <f t="shared" si="244"/>
        <v>0</v>
      </c>
      <c r="BF139" s="179">
        <f t="shared" si="244"/>
        <v>0</v>
      </c>
      <c r="BG139" s="179">
        <f t="shared" si="244"/>
        <v>0</v>
      </c>
      <c r="BH139" s="179">
        <f t="shared" si="244"/>
        <v>0</v>
      </c>
      <c r="BI139" s="179">
        <f t="shared" si="244"/>
        <v>0</v>
      </c>
      <c r="BJ139" s="179">
        <f t="shared" si="244"/>
        <v>0</v>
      </c>
      <c r="BK139" s="179">
        <f t="shared" si="244"/>
        <v>0</v>
      </c>
      <c r="BL139" s="179">
        <f t="shared" si="244"/>
        <v>0</v>
      </c>
      <c r="BM139" s="179">
        <f t="shared" si="244"/>
        <v>0</v>
      </c>
      <c r="BN139" s="179">
        <f t="shared" si="244"/>
        <v>0</v>
      </c>
      <c r="BO139" s="179">
        <f t="shared" si="244"/>
        <v>0</v>
      </c>
      <c r="BP139" s="179">
        <f t="shared" si="244"/>
        <v>0</v>
      </c>
      <c r="BQ139" s="179">
        <f t="shared" si="244"/>
        <v>140</v>
      </c>
      <c r="BR139" s="179">
        <f t="shared" si="244"/>
        <v>1689591.6576</v>
      </c>
      <c r="BS139" s="179">
        <f t="shared" si="244"/>
        <v>0</v>
      </c>
      <c r="BT139" s="179">
        <f t="shared" si="244"/>
        <v>0</v>
      </c>
      <c r="BU139" s="179">
        <f t="shared" si="244"/>
        <v>0</v>
      </c>
      <c r="BV139" s="179">
        <f t="shared" si="244"/>
        <v>0</v>
      </c>
      <c r="BW139" s="179">
        <f t="shared" si="244"/>
        <v>0</v>
      </c>
      <c r="BX139" s="179">
        <f t="shared" si="244"/>
        <v>0</v>
      </c>
      <c r="BY139" s="179">
        <f t="shared" si="244"/>
        <v>0</v>
      </c>
      <c r="BZ139" s="179">
        <f t="shared" si="244"/>
        <v>0</v>
      </c>
      <c r="CA139" s="179">
        <f t="shared" si="244"/>
        <v>0</v>
      </c>
      <c r="CB139" s="179">
        <f t="shared" si="244"/>
        <v>0</v>
      </c>
      <c r="CC139" s="179">
        <f t="shared" ref="CC139:DF139" si="245">SUM(CC140:CC149)</f>
        <v>0</v>
      </c>
      <c r="CD139" s="179">
        <f t="shared" si="245"/>
        <v>0</v>
      </c>
      <c r="CE139" s="179">
        <f t="shared" si="245"/>
        <v>0</v>
      </c>
      <c r="CF139" s="179">
        <f t="shared" si="245"/>
        <v>0</v>
      </c>
      <c r="CG139" s="179">
        <f t="shared" si="245"/>
        <v>0</v>
      </c>
      <c r="CH139" s="179">
        <f t="shared" si="245"/>
        <v>0</v>
      </c>
      <c r="CI139" s="179">
        <f t="shared" si="245"/>
        <v>0</v>
      </c>
      <c r="CJ139" s="179">
        <f t="shared" si="245"/>
        <v>0</v>
      </c>
      <c r="CK139" s="179">
        <f t="shared" si="245"/>
        <v>0</v>
      </c>
      <c r="CL139" s="179">
        <f t="shared" si="245"/>
        <v>0</v>
      </c>
      <c r="CM139" s="179">
        <f t="shared" si="245"/>
        <v>13</v>
      </c>
      <c r="CN139" s="179">
        <f t="shared" si="245"/>
        <v>118530.92159999999</v>
      </c>
      <c r="CO139" s="179">
        <f t="shared" si="245"/>
        <v>0</v>
      </c>
      <c r="CP139" s="179">
        <f t="shared" si="245"/>
        <v>0</v>
      </c>
      <c r="CQ139" s="179">
        <f t="shared" si="245"/>
        <v>2</v>
      </c>
      <c r="CR139" s="179">
        <f t="shared" si="245"/>
        <v>24205.490399999999</v>
      </c>
      <c r="CS139" s="179">
        <f t="shared" si="245"/>
        <v>0</v>
      </c>
      <c r="CT139" s="179">
        <f t="shared" si="245"/>
        <v>0</v>
      </c>
      <c r="CU139" s="179">
        <f t="shared" si="245"/>
        <v>0</v>
      </c>
      <c r="CV139" s="179">
        <f t="shared" si="245"/>
        <v>0</v>
      </c>
      <c r="CW139" s="179">
        <f t="shared" si="245"/>
        <v>0</v>
      </c>
      <c r="CX139" s="179">
        <f t="shared" si="245"/>
        <v>0</v>
      </c>
      <c r="CY139" s="179">
        <f t="shared" si="245"/>
        <v>0</v>
      </c>
      <c r="CZ139" s="179">
        <f t="shared" si="245"/>
        <v>0</v>
      </c>
      <c r="DA139" s="179">
        <f t="shared" si="245"/>
        <v>0</v>
      </c>
      <c r="DB139" s="179">
        <f t="shared" si="245"/>
        <v>0</v>
      </c>
      <c r="DC139" s="179">
        <f t="shared" si="245"/>
        <v>0</v>
      </c>
      <c r="DD139" s="179">
        <f t="shared" si="245"/>
        <v>0</v>
      </c>
      <c r="DE139" s="179">
        <f t="shared" si="245"/>
        <v>265</v>
      </c>
      <c r="DF139" s="179">
        <f t="shared" si="245"/>
        <v>4137485.6376</v>
      </c>
    </row>
    <row r="140" spans="1:110" ht="23.25" customHeight="1" x14ac:dyDescent="0.25">
      <c r="A140" s="14"/>
      <c r="B140" s="14">
        <v>109</v>
      </c>
      <c r="C140" s="45" t="s">
        <v>369</v>
      </c>
      <c r="D140" s="96" t="s">
        <v>370</v>
      </c>
      <c r="E140" s="29">
        <v>13916</v>
      </c>
      <c r="F140" s="30">
        <v>0.39</v>
      </c>
      <c r="G140" s="31"/>
      <c r="H140" s="32">
        <v>1</v>
      </c>
      <c r="I140" s="33"/>
      <c r="J140" s="33"/>
      <c r="K140" s="34">
        <v>1.4</v>
      </c>
      <c r="L140" s="34">
        <v>1.68</v>
      </c>
      <c r="M140" s="34">
        <v>2.23</v>
      </c>
      <c r="N140" s="35">
        <v>2.57</v>
      </c>
      <c r="O140" s="46">
        <v>0</v>
      </c>
      <c r="P140" s="36">
        <f t="shared" ref="P140:P145" si="246">SUM(O140*$E140*$F140*$H140*$K140*$P$10)</f>
        <v>0</v>
      </c>
      <c r="Q140" s="39">
        <v>0</v>
      </c>
      <c r="R140" s="36">
        <f t="shared" ref="R140:R145" si="247">SUM(Q140*$E140*$F140*$H140*$K140*$R$10)</f>
        <v>0</v>
      </c>
      <c r="S140" s="39">
        <v>0</v>
      </c>
      <c r="T140" s="37">
        <f t="shared" ref="T140:T145" si="248">SUM(S140*$E140*$F140*$H140*$K140*$T$10)</f>
        <v>0</v>
      </c>
      <c r="U140" s="39">
        <v>0</v>
      </c>
      <c r="V140" s="36">
        <f t="shared" ref="V140:V145" si="249">SUM(U140*$E140*$F140*$H140*$K140*$V$10)</f>
        <v>0</v>
      </c>
      <c r="W140" s="39">
        <v>0</v>
      </c>
      <c r="X140" s="36">
        <f t="shared" ref="X140:X145" si="250">SUM(W140*$E140*$F140*$H140*$K140*$X$10)</f>
        <v>0</v>
      </c>
      <c r="Y140" s="39"/>
      <c r="Z140" s="37">
        <f t="shared" ref="Z140:Z145" si="251">SUM(Y140*$E140*$F140*$H140*$K140*$Z$10)</f>
        <v>0</v>
      </c>
      <c r="AA140" s="64"/>
      <c r="AB140" s="36">
        <f t="shared" ref="AB140:AB148" si="252">AA140*E140*F140*H140*K140</f>
        <v>0</v>
      </c>
      <c r="AC140" s="37"/>
      <c r="AD140" s="36"/>
      <c r="AE140" s="39">
        <v>0</v>
      </c>
      <c r="AF140" s="36">
        <v>0</v>
      </c>
      <c r="AG140" s="44">
        <v>55</v>
      </c>
      <c r="AH140" s="36">
        <f t="shared" ref="AH140:AH149" si="253">AG140*E140*F140*H140*K140</f>
        <v>417897.48</v>
      </c>
      <c r="AI140" s="39">
        <v>0</v>
      </c>
      <c r="AJ140" s="36">
        <v>0</v>
      </c>
      <c r="AK140" s="39"/>
      <c r="AL140" s="36">
        <f t="shared" ref="AL140:AL145" si="254">AK140*$E140*$F140*$H140*$L140*$AL$10</f>
        <v>0</v>
      </c>
      <c r="AM140" s="64"/>
      <c r="AN140" s="36">
        <f t="shared" ref="AN140:AN145" si="255">SUM(AM140*$E140*$F140*$H140*$K140*$AN$10)</f>
        <v>0</v>
      </c>
      <c r="AO140" s="39"/>
      <c r="AP140" s="37">
        <f t="shared" ref="AP140:AP145" si="256">SUM(AO140*$E140*$F140*$H140*$K140*$AP$10)</f>
        <v>0</v>
      </c>
      <c r="AQ140" s="39">
        <v>0</v>
      </c>
      <c r="AR140" s="36">
        <f t="shared" ref="AR140:AR145" si="257">SUM(AQ140*$E140*$F140*$H140*$K140*$AR$10)</f>
        <v>0</v>
      </c>
      <c r="AS140" s="39">
        <v>0</v>
      </c>
      <c r="AT140" s="36">
        <f t="shared" ref="AT140:AT145" si="258">SUM(AS140*$E140*$F140*$H140*$K140*$AT$10)</f>
        <v>0</v>
      </c>
      <c r="AU140" s="39"/>
      <c r="AV140" s="36">
        <f t="shared" ref="AV140:AV145" si="259">SUM(AU140*$E140*$F140*$H140*$K140*$AV$10)</f>
        <v>0</v>
      </c>
      <c r="AW140" s="39"/>
      <c r="AX140" s="36">
        <f t="shared" ref="AX140:AX145" si="260">SUM(AW140*$E140*$F140*$H140*$K140*$AX$10)</f>
        <v>0</v>
      </c>
      <c r="AY140" s="39"/>
      <c r="AZ140" s="36">
        <f t="shared" ref="AZ140:AZ145" si="261">SUM(AY140*$E140*$F140*$H140*$K140*$AZ$10)</f>
        <v>0</v>
      </c>
      <c r="BA140" s="39">
        <v>0</v>
      </c>
      <c r="BB140" s="36">
        <f t="shared" ref="BB140:BB145" si="262">SUM(BA140*$E140*$F140*$H140*$K140*$BB$10)</f>
        <v>0</v>
      </c>
      <c r="BC140" s="39">
        <v>0</v>
      </c>
      <c r="BD140" s="36">
        <f t="shared" ref="BD140:BD145" si="263">SUM(BC140*$E140*$F140*$H140*$K140*$BD$10)</f>
        <v>0</v>
      </c>
      <c r="BE140" s="39"/>
      <c r="BF140" s="36">
        <f t="shared" ref="BF140:BF145" si="264">SUM(BE140*$E140*$F140*$H140*$K140*$BF$10)</f>
        <v>0</v>
      </c>
      <c r="BG140" s="39">
        <v>0</v>
      </c>
      <c r="BH140" s="36">
        <f t="shared" ref="BH140:BH145" si="265">SUM(BG140*$E140*$F140*$H140*$K140*$BH$10)</f>
        <v>0</v>
      </c>
      <c r="BI140" s="39">
        <v>0</v>
      </c>
      <c r="BJ140" s="36">
        <f t="shared" ref="BJ140:BJ145" si="266">SUM(BI140*$E140*$F140*$H140*$K140*$BJ$10)</f>
        <v>0</v>
      </c>
      <c r="BK140" s="39"/>
      <c r="BL140" s="36">
        <f t="shared" ref="BL140:BL145" si="267">SUM(BK140*$E140*$F140*$H140*$K140*$BL$10)</f>
        <v>0</v>
      </c>
      <c r="BM140" s="39">
        <v>0</v>
      </c>
      <c r="BN140" s="36">
        <f t="shared" ref="BN140:BN145" si="268">BM140*$E140*$F140*$H140*$L140*$BN$10</f>
        <v>0</v>
      </c>
      <c r="BO140" s="39">
        <v>0</v>
      </c>
      <c r="BP140" s="36">
        <f t="shared" ref="BP140:BP145" si="269">BO140*$E140*$F140*$H140*$L140*$BP$10</f>
        <v>0</v>
      </c>
      <c r="BQ140" s="89">
        <v>90</v>
      </c>
      <c r="BR140" s="37">
        <f t="shared" ref="BR140:BR145" si="270">BQ140*$E140*$F140*$H140*$L140*$BR$10</f>
        <v>820598.68800000008</v>
      </c>
      <c r="BS140" s="39"/>
      <c r="BT140" s="36">
        <f t="shared" ref="BT140:BT145" si="271">BS140*$E140*$F140*$H140*$L140*$BT$10</f>
        <v>0</v>
      </c>
      <c r="BU140" s="39">
        <v>0</v>
      </c>
      <c r="BV140" s="36">
        <f t="shared" ref="BV140:BV145" si="272">BU140*$E140*$F140*$H140*$L140*$BV$10</f>
        <v>0</v>
      </c>
      <c r="BW140" s="44"/>
      <c r="BX140" s="36">
        <f t="shared" ref="BX140:BX145" si="273">BW140*$E140*$F140*$H140*$L140*$BX$10</f>
        <v>0</v>
      </c>
      <c r="BY140" s="39">
        <v>0</v>
      </c>
      <c r="BZ140" s="36">
        <f t="shared" ref="BZ140:BZ145" si="274">BY140*$E140*$F140*$H140*$L140*$BZ$10</f>
        <v>0</v>
      </c>
      <c r="CA140" s="44"/>
      <c r="CB140" s="41">
        <f t="shared" ref="CB140:CB145" si="275">CA140*$E140*$F140*$H140*$L140*$CB$10</f>
        <v>0</v>
      </c>
      <c r="CC140" s="39"/>
      <c r="CD140" s="36">
        <f t="shared" ref="CD140:CD145" si="276">CC140*$E140*$F140*$H140*$L140*$CD$10</f>
        <v>0</v>
      </c>
      <c r="CE140" s="39">
        <v>0</v>
      </c>
      <c r="CF140" s="36">
        <f t="shared" ref="CF140:CF145" si="277">CE140*$E140*$F140*$H140*$L140*$CF$10</f>
        <v>0</v>
      </c>
      <c r="CG140" s="37">
        <v>0</v>
      </c>
      <c r="CH140" s="36">
        <f t="shared" ref="CH140:CH145" si="278">CG140*$E140*$F140*$H140*$L140*$CH$10</f>
        <v>0</v>
      </c>
      <c r="CI140" s="39">
        <v>0</v>
      </c>
      <c r="CJ140" s="36">
        <f t="shared" ref="CJ140:CJ145" si="279">CI140*$E140*$F140*$H140*$L140*$CJ$10</f>
        <v>0</v>
      </c>
      <c r="CK140" s="39"/>
      <c r="CL140" s="36">
        <f t="shared" ref="CL140:CL145" si="280">CK140*$E140*$F140*$H140*$L140*$CL$10</f>
        <v>0</v>
      </c>
      <c r="CM140" s="37">
        <v>13</v>
      </c>
      <c r="CN140" s="36">
        <f t="shared" ref="CN140:CN145" si="281">CM140*$E140*$F140*$H140*$L140*$CN$10</f>
        <v>118530.92159999999</v>
      </c>
      <c r="CO140" s="39">
        <v>0</v>
      </c>
      <c r="CP140" s="36">
        <f t="shared" ref="CP140:CP145" si="282">CO140*$E140*$F140*$H140*$L140*$CP$10</f>
        <v>0</v>
      </c>
      <c r="CQ140" s="80">
        <v>2</v>
      </c>
      <c r="CR140" s="100">
        <f t="shared" ref="CR140:CR145" si="283">CQ140*$E140*$F140*$H140*$M140*$CR$10</f>
        <v>24205.490399999999</v>
      </c>
      <c r="CS140" s="72"/>
      <c r="CT140" s="36">
        <f t="shared" ref="CT140:CT145" si="284">CS140*$E140*$F140*$H140*$N140*$CT$10</f>
        <v>0</v>
      </c>
      <c r="CU140" s="37"/>
      <c r="CV140" s="36">
        <f t="shared" ref="CV140:CV145" si="285">CU140*E140*F140*H140</f>
        <v>0</v>
      </c>
      <c r="CW140" s="37"/>
      <c r="CX140" s="36"/>
      <c r="CY140" s="36"/>
      <c r="CZ140" s="36">
        <f t="shared" ref="CZ140:CZ145" si="286">SUM(CY140*$E140*$F140*$H140*$K140*$R$10)</f>
        <v>0</v>
      </c>
      <c r="DA140" s="36"/>
      <c r="DB140" s="36"/>
      <c r="DC140" s="36"/>
      <c r="DD140" s="36"/>
      <c r="DE140" s="43">
        <f t="shared" ref="DE140:DE149" si="287">SUM(Q140+O140+AA140+S140+U140+AC140+Y140+W140+AE140+AI140+AG140+AK140+AM140+AQ140+BM140+BS140+AO140+BA140+BC140+CE140+CG140+CC140+CI140+CK140+BW140+BY140+AS140+AU140+AW140+AY140+BO140+BQ140+BU140+BE140+BG140+BI140+BK140+CA140+CM140+CO140+CQ140+CS140+CU140+CW140+DA140+DC140)</f>
        <v>160</v>
      </c>
      <c r="DF140" s="43">
        <f t="shared" ref="DF140:DF149" si="288">SUM(R140+P140+AB140+T140+V140+AD140+Z140+X140+AF140+AJ140+AH140+AL140+AN140+AR140+BN140+BT140+AP140+BB140+BD140+CF140+CH140+CD140+CJ140+CL140+BX140+BZ140+AT140+AV140+AX140+AZ140+BP140+BR140+BV140+BF140+BH140+BJ140+BL140+CB140+CN140+CP140+CR140+CT140+CV140+CX140+DB140+DD140)</f>
        <v>1381232.58</v>
      </c>
    </row>
    <row r="141" spans="1:110" ht="18.75" x14ac:dyDescent="0.25">
      <c r="A141" s="14"/>
      <c r="B141" s="14">
        <v>110</v>
      </c>
      <c r="C141" s="45" t="s">
        <v>371</v>
      </c>
      <c r="D141" s="96" t="s">
        <v>372</v>
      </c>
      <c r="E141" s="29">
        <v>13916</v>
      </c>
      <c r="F141" s="145">
        <v>0.67</v>
      </c>
      <c r="G141" s="31"/>
      <c r="H141" s="146">
        <v>0.8</v>
      </c>
      <c r="I141" s="115"/>
      <c r="J141" s="115"/>
      <c r="K141" s="34">
        <v>1.4</v>
      </c>
      <c r="L141" s="34">
        <v>1.68</v>
      </c>
      <c r="M141" s="34">
        <v>2.23</v>
      </c>
      <c r="N141" s="35">
        <v>2.57</v>
      </c>
      <c r="O141" s="46">
        <v>0</v>
      </c>
      <c r="P141" s="36">
        <f t="shared" si="246"/>
        <v>0</v>
      </c>
      <c r="Q141" s="39">
        <v>0</v>
      </c>
      <c r="R141" s="36">
        <f t="shared" si="247"/>
        <v>0</v>
      </c>
      <c r="S141" s="39">
        <v>0</v>
      </c>
      <c r="T141" s="37">
        <f t="shared" si="248"/>
        <v>0</v>
      </c>
      <c r="U141" s="39">
        <v>0</v>
      </c>
      <c r="V141" s="36">
        <f t="shared" si="249"/>
        <v>0</v>
      </c>
      <c r="W141" s="39">
        <v>0</v>
      </c>
      <c r="X141" s="36">
        <f t="shared" si="250"/>
        <v>0</v>
      </c>
      <c r="Y141" s="39"/>
      <c r="Z141" s="37">
        <f t="shared" si="251"/>
        <v>0</v>
      </c>
      <c r="AA141" s="64"/>
      <c r="AB141" s="36">
        <f t="shared" si="252"/>
        <v>0</v>
      </c>
      <c r="AC141" s="37">
        <v>0</v>
      </c>
      <c r="AD141" s="36">
        <v>0</v>
      </c>
      <c r="AE141" s="39">
        <v>0</v>
      </c>
      <c r="AF141" s="36">
        <v>0</v>
      </c>
      <c r="AG141" s="44">
        <v>20</v>
      </c>
      <c r="AH141" s="36">
        <f t="shared" si="253"/>
        <v>208851.32800000001</v>
      </c>
      <c r="AI141" s="39">
        <v>0</v>
      </c>
      <c r="AJ141" s="36">
        <v>0</v>
      </c>
      <c r="AK141" s="39">
        <v>0</v>
      </c>
      <c r="AL141" s="36">
        <f t="shared" si="254"/>
        <v>0</v>
      </c>
      <c r="AM141" s="64"/>
      <c r="AN141" s="36">
        <f t="shared" si="255"/>
        <v>0</v>
      </c>
      <c r="AO141" s="39"/>
      <c r="AP141" s="37">
        <f t="shared" si="256"/>
        <v>0</v>
      </c>
      <c r="AQ141" s="39">
        <v>0</v>
      </c>
      <c r="AR141" s="36">
        <f t="shared" si="257"/>
        <v>0</v>
      </c>
      <c r="AS141" s="39">
        <v>0</v>
      </c>
      <c r="AT141" s="36">
        <f t="shared" si="258"/>
        <v>0</v>
      </c>
      <c r="AU141" s="39"/>
      <c r="AV141" s="36">
        <f t="shared" si="259"/>
        <v>0</v>
      </c>
      <c r="AW141" s="39"/>
      <c r="AX141" s="36">
        <f t="shared" si="260"/>
        <v>0</v>
      </c>
      <c r="AY141" s="39"/>
      <c r="AZ141" s="36">
        <f t="shared" si="261"/>
        <v>0</v>
      </c>
      <c r="BA141" s="39">
        <v>0</v>
      </c>
      <c r="BB141" s="36">
        <f t="shared" si="262"/>
        <v>0</v>
      </c>
      <c r="BC141" s="39">
        <v>0</v>
      </c>
      <c r="BD141" s="36">
        <f t="shared" si="263"/>
        <v>0</v>
      </c>
      <c r="BE141" s="39">
        <v>0</v>
      </c>
      <c r="BF141" s="36">
        <f t="shared" si="264"/>
        <v>0</v>
      </c>
      <c r="BG141" s="39">
        <v>0</v>
      </c>
      <c r="BH141" s="36">
        <f t="shared" si="265"/>
        <v>0</v>
      </c>
      <c r="BI141" s="39">
        <v>0</v>
      </c>
      <c r="BJ141" s="36">
        <f t="shared" si="266"/>
        <v>0</v>
      </c>
      <c r="BK141" s="39"/>
      <c r="BL141" s="36">
        <f t="shared" si="267"/>
        <v>0</v>
      </c>
      <c r="BM141" s="39">
        <v>0</v>
      </c>
      <c r="BN141" s="36">
        <f t="shared" si="268"/>
        <v>0</v>
      </c>
      <c r="BO141" s="39">
        <v>0</v>
      </c>
      <c r="BP141" s="36">
        <f t="shared" si="269"/>
        <v>0</v>
      </c>
      <c r="BQ141" s="89">
        <v>35</v>
      </c>
      <c r="BR141" s="37">
        <f t="shared" si="270"/>
        <v>438587.78880000004</v>
      </c>
      <c r="BS141" s="39">
        <v>0</v>
      </c>
      <c r="BT141" s="36">
        <f t="shared" si="271"/>
        <v>0</v>
      </c>
      <c r="BU141" s="39">
        <v>0</v>
      </c>
      <c r="BV141" s="36">
        <f t="shared" si="272"/>
        <v>0</v>
      </c>
      <c r="BW141" s="44">
        <v>0</v>
      </c>
      <c r="BX141" s="36">
        <f t="shared" si="273"/>
        <v>0</v>
      </c>
      <c r="BY141" s="39">
        <v>0</v>
      </c>
      <c r="BZ141" s="36">
        <f t="shared" si="274"/>
        <v>0</v>
      </c>
      <c r="CA141" s="44"/>
      <c r="CB141" s="41">
        <f t="shared" si="275"/>
        <v>0</v>
      </c>
      <c r="CC141" s="39">
        <v>0</v>
      </c>
      <c r="CD141" s="36">
        <f t="shared" si="276"/>
        <v>0</v>
      </c>
      <c r="CE141" s="39">
        <v>0</v>
      </c>
      <c r="CF141" s="36">
        <f t="shared" si="277"/>
        <v>0</v>
      </c>
      <c r="CG141" s="37">
        <v>0</v>
      </c>
      <c r="CH141" s="36">
        <f t="shared" si="278"/>
        <v>0</v>
      </c>
      <c r="CI141" s="39">
        <v>0</v>
      </c>
      <c r="CJ141" s="36">
        <f t="shared" si="279"/>
        <v>0</v>
      </c>
      <c r="CK141" s="39"/>
      <c r="CL141" s="36">
        <f t="shared" si="280"/>
        <v>0</v>
      </c>
      <c r="CM141" s="39"/>
      <c r="CN141" s="36">
        <f t="shared" si="281"/>
        <v>0</v>
      </c>
      <c r="CO141" s="39">
        <v>0</v>
      </c>
      <c r="CP141" s="36">
        <f t="shared" si="282"/>
        <v>0</v>
      </c>
      <c r="CQ141" s="39">
        <v>0</v>
      </c>
      <c r="CR141" s="36">
        <f t="shared" si="283"/>
        <v>0</v>
      </c>
      <c r="CS141" s="39">
        <v>0</v>
      </c>
      <c r="CT141" s="36">
        <f t="shared" si="284"/>
        <v>0</v>
      </c>
      <c r="CU141" s="37"/>
      <c r="CV141" s="36">
        <f t="shared" si="285"/>
        <v>0</v>
      </c>
      <c r="CW141" s="37"/>
      <c r="CX141" s="36"/>
      <c r="CY141" s="36"/>
      <c r="CZ141" s="36">
        <f t="shared" si="286"/>
        <v>0</v>
      </c>
      <c r="DA141" s="36"/>
      <c r="DB141" s="36"/>
      <c r="DC141" s="36"/>
      <c r="DD141" s="36"/>
      <c r="DE141" s="43">
        <f t="shared" si="287"/>
        <v>55</v>
      </c>
      <c r="DF141" s="43">
        <f t="shared" si="288"/>
        <v>647439.11680000008</v>
      </c>
    </row>
    <row r="142" spans="1:110" x14ac:dyDescent="0.25">
      <c r="A142" s="14"/>
      <c r="B142" s="14">
        <v>111</v>
      </c>
      <c r="C142" s="45" t="s">
        <v>373</v>
      </c>
      <c r="D142" s="96" t="s">
        <v>374</v>
      </c>
      <c r="E142" s="29">
        <v>13916</v>
      </c>
      <c r="F142" s="145">
        <v>1.0900000000000001</v>
      </c>
      <c r="G142" s="31"/>
      <c r="H142" s="32">
        <v>1</v>
      </c>
      <c r="I142" s="70"/>
      <c r="J142" s="70"/>
      <c r="K142" s="34">
        <v>1.4</v>
      </c>
      <c r="L142" s="34">
        <v>1.68</v>
      </c>
      <c r="M142" s="34">
        <v>2.23</v>
      </c>
      <c r="N142" s="35">
        <v>2.57</v>
      </c>
      <c r="O142" s="46">
        <v>0</v>
      </c>
      <c r="P142" s="36">
        <f t="shared" si="246"/>
        <v>0</v>
      </c>
      <c r="Q142" s="39">
        <v>0</v>
      </c>
      <c r="R142" s="36">
        <f t="shared" si="247"/>
        <v>0</v>
      </c>
      <c r="S142" s="39">
        <v>0</v>
      </c>
      <c r="T142" s="37">
        <f t="shared" si="248"/>
        <v>0</v>
      </c>
      <c r="U142" s="39">
        <v>0</v>
      </c>
      <c r="V142" s="36">
        <f t="shared" si="249"/>
        <v>0</v>
      </c>
      <c r="W142" s="39">
        <v>0</v>
      </c>
      <c r="X142" s="36">
        <f t="shared" si="250"/>
        <v>0</v>
      </c>
      <c r="Y142" s="39"/>
      <c r="Z142" s="37">
        <f t="shared" si="251"/>
        <v>0</v>
      </c>
      <c r="AA142" s="64"/>
      <c r="AB142" s="36">
        <f t="shared" si="252"/>
        <v>0</v>
      </c>
      <c r="AC142" s="39"/>
      <c r="AD142" s="36"/>
      <c r="AE142" s="39"/>
      <c r="AF142" s="36"/>
      <c r="AG142" s="37">
        <v>0</v>
      </c>
      <c r="AH142" s="36">
        <f t="shared" si="253"/>
        <v>0</v>
      </c>
      <c r="AI142" s="39">
        <v>0</v>
      </c>
      <c r="AJ142" s="36">
        <v>0</v>
      </c>
      <c r="AK142" s="39">
        <v>0</v>
      </c>
      <c r="AL142" s="36">
        <f t="shared" si="254"/>
        <v>0</v>
      </c>
      <c r="AM142" s="64"/>
      <c r="AN142" s="36">
        <f t="shared" si="255"/>
        <v>0</v>
      </c>
      <c r="AO142" s="39"/>
      <c r="AP142" s="37">
        <f t="shared" si="256"/>
        <v>0</v>
      </c>
      <c r="AQ142" s="39">
        <v>0</v>
      </c>
      <c r="AR142" s="36">
        <f t="shared" si="257"/>
        <v>0</v>
      </c>
      <c r="AS142" s="39">
        <v>0</v>
      </c>
      <c r="AT142" s="36">
        <f t="shared" si="258"/>
        <v>0</v>
      </c>
      <c r="AU142" s="39"/>
      <c r="AV142" s="36">
        <f t="shared" si="259"/>
        <v>0</v>
      </c>
      <c r="AW142" s="39"/>
      <c r="AX142" s="36">
        <f t="shared" si="260"/>
        <v>0</v>
      </c>
      <c r="AY142" s="39"/>
      <c r="AZ142" s="36">
        <f t="shared" si="261"/>
        <v>0</v>
      </c>
      <c r="BA142" s="39">
        <v>0</v>
      </c>
      <c r="BB142" s="36">
        <f t="shared" si="262"/>
        <v>0</v>
      </c>
      <c r="BC142" s="39">
        <v>0</v>
      </c>
      <c r="BD142" s="36">
        <f t="shared" si="263"/>
        <v>0</v>
      </c>
      <c r="BE142" s="39">
        <v>0</v>
      </c>
      <c r="BF142" s="36">
        <f t="shared" si="264"/>
        <v>0</v>
      </c>
      <c r="BG142" s="39">
        <v>0</v>
      </c>
      <c r="BH142" s="36">
        <f t="shared" si="265"/>
        <v>0</v>
      </c>
      <c r="BI142" s="39">
        <v>0</v>
      </c>
      <c r="BJ142" s="36">
        <f t="shared" si="266"/>
        <v>0</v>
      </c>
      <c r="BK142" s="39"/>
      <c r="BL142" s="36">
        <f t="shared" si="267"/>
        <v>0</v>
      </c>
      <c r="BM142" s="39">
        <v>0</v>
      </c>
      <c r="BN142" s="36">
        <f t="shared" si="268"/>
        <v>0</v>
      </c>
      <c r="BO142" s="39">
        <v>0</v>
      </c>
      <c r="BP142" s="36">
        <f t="shared" si="269"/>
        <v>0</v>
      </c>
      <c r="BQ142" s="89">
        <v>5</v>
      </c>
      <c r="BR142" s="37">
        <f t="shared" si="270"/>
        <v>127414.89600000001</v>
      </c>
      <c r="BS142" s="39">
        <v>0</v>
      </c>
      <c r="BT142" s="36">
        <f t="shared" si="271"/>
        <v>0</v>
      </c>
      <c r="BU142" s="39">
        <v>0</v>
      </c>
      <c r="BV142" s="36">
        <f t="shared" si="272"/>
        <v>0</v>
      </c>
      <c r="BW142" s="44">
        <v>0</v>
      </c>
      <c r="BX142" s="36">
        <f t="shared" si="273"/>
        <v>0</v>
      </c>
      <c r="BY142" s="39">
        <v>0</v>
      </c>
      <c r="BZ142" s="36">
        <f t="shared" si="274"/>
        <v>0</v>
      </c>
      <c r="CA142" s="44"/>
      <c r="CB142" s="41">
        <f t="shared" si="275"/>
        <v>0</v>
      </c>
      <c r="CC142" s="39">
        <v>0</v>
      </c>
      <c r="CD142" s="36">
        <f t="shared" si="276"/>
        <v>0</v>
      </c>
      <c r="CE142" s="39">
        <v>0</v>
      </c>
      <c r="CF142" s="36">
        <f t="shared" si="277"/>
        <v>0</v>
      </c>
      <c r="CG142" s="37">
        <v>0</v>
      </c>
      <c r="CH142" s="36">
        <f t="shared" si="278"/>
        <v>0</v>
      </c>
      <c r="CI142" s="39">
        <v>0</v>
      </c>
      <c r="CJ142" s="36">
        <f t="shared" si="279"/>
        <v>0</v>
      </c>
      <c r="CK142" s="39"/>
      <c r="CL142" s="36">
        <f t="shared" si="280"/>
        <v>0</v>
      </c>
      <c r="CM142" s="39"/>
      <c r="CN142" s="36">
        <f t="shared" si="281"/>
        <v>0</v>
      </c>
      <c r="CO142" s="39">
        <v>0</v>
      </c>
      <c r="CP142" s="36">
        <f t="shared" si="282"/>
        <v>0</v>
      </c>
      <c r="CQ142" s="39">
        <v>0</v>
      </c>
      <c r="CR142" s="36">
        <f t="shared" si="283"/>
        <v>0</v>
      </c>
      <c r="CS142" s="39">
        <v>0</v>
      </c>
      <c r="CT142" s="36">
        <f t="shared" si="284"/>
        <v>0</v>
      </c>
      <c r="CU142" s="37"/>
      <c r="CV142" s="36">
        <f t="shared" si="285"/>
        <v>0</v>
      </c>
      <c r="CW142" s="37"/>
      <c r="CX142" s="36"/>
      <c r="CY142" s="36"/>
      <c r="CZ142" s="36">
        <f t="shared" si="286"/>
        <v>0</v>
      </c>
      <c r="DA142" s="36"/>
      <c r="DB142" s="36"/>
      <c r="DC142" s="36"/>
      <c r="DD142" s="36"/>
      <c r="DE142" s="43">
        <f t="shared" si="287"/>
        <v>5</v>
      </c>
      <c r="DF142" s="43">
        <f t="shared" si="288"/>
        <v>127414.89600000001</v>
      </c>
    </row>
    <row r="143" spans="1:110" ht="18.75" x14ac:dyDescent="0.25">
      <c r="A143" s="14"/>
      <c r="B143" s="14">
        <v>112</v>
      </c>
      <c r="C143" s="45" t="s">
        <v>375</v>
      </c>
      <c r="D143" s="96" t="s">
        <v>376</v>
      </c>
      <c r="E143" s="29">
        <v>13916</v>
      </c>
      <c r="F143" s="145">
        <v>1.62</v>
      </c>
      <c r="G143" s="31"/>
      <c r="H143" s="146">
        <v>0.8</v>
      </c>
      <c r="I143" s="59"/>
      <c r="J143" s="59"/>
      <c r="K143" s="34">
        <v>1.4</v>
      </c>
      <c r="L143" s="34">
        <v>1.68</v>
      </c>
      <c r="M143" s="34">
        <v>2.23</v>
      </c>
      <c r="N143" s="35">
        <v>2.57</v>
      </c>
      <c r="O143" s="46">
        <v>0</v>
      </c>
      <c r="P143" s="36">
        <f t="shared" si="246"/>
        <v>0</v>
      </c>
      <c r="Q143" s="39">
        <v>0</v>
      </c>
      <c r="R143" s="36">
        <f t="shared" si="247"/>
        <v>0</v>
      </c>
      <c r="S143" s="39">
        <v>0</v>
      </c>
      <c r="T143" s="37">
        <f t="shared" si="248"/>
        <v>0</v>
      </c>
      <c r="U143" s="39">
        <v>0</v>
      </c>
      <c r="V143" s="36">
        <f t="shared" si="249"/>
        <v>0</v>
      </c>
      <c r="W143" s="39">
        <v>0</v>
      </c>
      <c r="X143" s="36">
        <f t="shared" si="250"/>
        <v>0</v>
      </c>
      <c r="Y143" s="39"/>
      <c r="Z143" s="37">
        <f t="shared" si="251"/>
        <v>0</v>
      </c>
      <c r="AA143" s="64"/>
      <c r="AB143" s="36">
        <f t="shared" si="252"/>
        <v>0</v>
      </c>
      <c r="AC143" s="39"/>
      <c r="AD143" s="36"/>
      <c r="AE143" s="39"/>
      <c r="AF143" s="36"/>
      <c r="AG143" s="37">
        <v>0</v>
      </c>
      <c r="AH143" s="36">
        <f t="shared" si="253"/>
        <v>0</v>
      </c>
      <c r="AI143" s="39">
        <v>0</v>
      </c>
      <c r="AJ143" s="36">
        <v>0</v>
      </c>
      <c r="AK143" s="39">
        <v>0</v>
      </c>
      <c r="AL143" s="36">
        <f t="shared" si="254"/>
        <v>0</v>
      </c>
      <c r="AM143" s="64"/>
      <c r="AN143" s="36">
        <f t="shared" si="255"/>
        <v>0</v>
      </c>
      <c r="AO143" s="39"/>
      <c r="AP143" s="37">
        <f t="shared" si="256"/>
        <v>0</v>
      </c>
      <c r="AQ143" s="39">
        <v>0</v>
      </c>
      <c r="AR143" s="36">
        <f t="shared" si="257"/>
        <v>0</v>
      </c>
      <c r="AS143" s="39">
        <v>0</v>
      </c>
      <c r="AT143" s="36">
        <f t="shared" si="258"/>
        <v>0</v>
      </c>
      <c r="AU143" s="39"/>
      <c r="AV143" s="36">
        <f t="shared" si="259"/>
        <v>0</v>
      </c>
      <c r="AW143" s="39"/>
      <c r="AX143" s="36">
        <f t="shared" si="260"/>
        <v>0</v>
      </c>
      <c r="AY143" s="39"/>
      <c r="AZ143" s="36">
        <f t="shared" si="261"/>
        <v>0</v>
      </c>
      <c r="BA143" s="39">
        <v>0</v>
      </c>
      <c r="BB143" s="36">
        <f t="shared" si="262"/>
        <v>0</v>
      </c>
      <c r="BC143" s="39">
        <v>0</v>
      </c>
      <c r="BD143" s="36">
        <f t="shared" si="263"/>
        <v>0</v>
      </c>
      <c r="BE143" s="39">
        <v>0</v>
      </c>
      <c r="BF143" s="36">
        <f t="shared" si="264"/>
        <v>0</v>
      </c>
      <c r="BG143" s="39">
        <v>0</v>
      </c>
      <c r="BH143" s="36">
        <f t="shared" si="265"/>
        <v>0</v>
      </c>
      <c r="BI143" s="39">
        <v>0</v>
      </c>
      <c r="BJ143" s="36">
        <f t="shared" si="266"/>
        <v>0</v>
      </c>
      <c r="BK143" s="39"/>
      <c r="BL143" s="36">
        <f t="shared" si="267"/>
        <v>0</v>
      </c>
      <c r="BM143" s="39">
        <v>0</v>
      </c>
      <c r="BN143" s="36">
        <f t="shared" si="268"/>
        <v>0</v>
      </c>
      <c r="BO143" s="39">
        <v>0</v>
      </c>
      <c r="BP143" s="36">
        <f t="shared" si="269"/>
        <v>0</v>
      </c>
      <c r="BQ143" s="89">
        <v>10</v>
      </c>
      <c r="BR143" s="37">
        <f t="shared" si="270"/>
        <v>302990.28480000002</v>
      </c>
      <c r="BS143" s="39">
        <v>0</v>
      </c>
      <c r="BT143" s="36">
        <f t="shared" si="271"/>
        <v>0</v>
      </c>
      <c r="BU143" s="39">
        <v>0</v>
      </c>
      <c r="BV143" s="36">
        <f t="shared" si="272"/>
        <v>0</v>
      </c>
      <c r="BW143" s="44">
        <v>0</v>
      </c>
      <c r="BX143" s="36">
        <f t="shared" si="273"/>
        <v>0</v>
      </c>
      <c r="BY143" s="39">
        <v>0</v>
      </c>
      <c r="BZ143" s="36">
        <f t="shared" si="274"/>
        <v>0</v>
      </c>
      <c r="CA143" s="44"/>
      <c r="CB143" s="41">
        <f t="shared" si="275"/>
        <v>0</v>
      </c>
      <c r="CC143" s="39">
        <v>0</v>
      </c>
      <c r="CD143" s="36">
        <f t="shared" si="276"/>
        <v>0</v>
      </c>
      <c r="CE143" s="39">
        <v>0</v>
      </c>
      <c r="CF143" s="36">
        <f t="shared" si="277"/>
        <v>0</v>
      </c>
      <c r="CG143" s="37">
        <v>0</v>
      </c>
      <c r="CH143" s="36">
        <f t="shared" si="278"/>
        <v>0</v>
      </c>
      <c r="CI143" s="39">
        <v>0</v>
      </c>
      <c r="CJ143" s="36">
        <f t="shared" si="279"/>
        <v>0</v>
      </c>
      <c r="CK143" s="39"/>
      <c r="CL143" s="36">
        <f t="shared" si="280"/>
        <v>0</v>
      </c>
      <c r="CM143" s="39"/>
      <c r="CN143" s="36">
        <f t="shared" si="281"/>
        <v>0</v>
      </c>
      <c r="CO143" s="39">
        <v>0</v>
      </c>
      <c r="CP143" s="36">
        <f t="shared" si="282"/>
        <v>0</v>
      </c>
      <c r="CQ143" s="39">
        <v>0</v>
      </c>
      <c r="CR143" s="36">
        <f t="shared" si="283"/>
        <v>0</v>
      </c>
      <c r="CS143" s="39">
        <v>0</v>
      </c>
      <c r="CT143" s="36">
        <f t="shared" si="284"/>
        <v>0</v>
      </c>
      <c r="CU143" s="37"/>
      <c r="CV143" s="36">
        <f t="shared" si="285"/>
        <v>0</v>
      </c>
      <c r="CW143" s="37"/>
      <c r="CX143" s="36"/>
      <c r="CY143" s="36"/>
      <c r="CZ143" s="36">
        <f t="shared" si="286"/>
        <v>0</v>
      </c>
      <c r="DA143" s="36"/>
      <c r="DB143" s="36"/>
      <c r="DC143" s="36"/>
      <c r="DD143" s="36"/>
      <c r="DE143" s="43">
        <f t="shared" si="287"/>
        <v>10</v>
      </c>
      <c r="DF143" s="43">
        <f t="shared" si="288"/>
        <v>302990.28480000002</v>
      </c>
    </row>
    <row r="144" spans="1:110" x14ac:dyDescent="0.25">
      <c r="A144" s="14"/>
      <c r="B144" s="14">
        <v>113</v>
      </c>
      <c r="C144" s="45" t="s">
        <v>377</v>
      </c>
      <c r="D144" s="96" t="s">
        <v>378</v>
      </c>
      <c r="E144" s="29">
        <v>13916</v>
      </c>
      <c r="F144" s="145">
        <v>2.0099999999999998</v>
      </c>
      <c r="G144" s="31"/>
      <c r="H144" s="32">
        <v>1</v>
      </c>
      <c r="I144" s="33"/>
      <c r="J144" s="33"/>
      <c r="K144" s="34">
        <v>1.4</v>
      </c>
      <c r="L144" s="34">
        <v>1.68</v>
      </c>
      <c r="M144" s="34">
        <v>2.23</v>
      </c>
      <c r="N144" s="35">
        <v>2.57</v>
      </c>
      <c r="O144" s="46">
        <v>0</v>
      </c>
      <c r="P144" s="36">
        <f t="shared" si="246"/>
        <v>0</v>
      </c>
      <c r="Q144" s="39">
        <v>0</v>
      </c>
      <c r="R144" s="36">
        <f t="shared" si="247"/>
        <v>0</v>
      </c>
      <c r="S144" s="39">
        <v>0</v>
      </c>
      <c r="T144" s="37">
        <f t="shared" si="248"/>
        <v>0</v>
      </c>
      <c r="U144" s="39">
        <v>0</v>
      </c>
      <c r="V144" s="36">
        <f t="shared" si="249"/>
        <v>0</v>
      </c>
      <c r="W144" s="39">
        <v>0</v>
      </c>
      <c r="X144" s="36">
        <f t="shared" si="250"/>
        <v>0</v>
      </c>
      <c r="Y144" s="39"/>
      <c r="Z144" s="37">
        <f t="shared" si="251"/>
        <v>0</v>
      </c>
      <c r="AA144" s="64"/>
      <c r="AB144" s="36">
        <f t="shared" si="252"/>
        <v>0</v>
      </c>
      <c r="AC144" s="39"/>
      <c r="AD144" s="36"/>
      <c r="AE144" s="39">
        <v>0</v>
      </c>
      <c r="AF144" s="36">
        <v>0</v>
      </c>
      <c r="AG144" s="44">
        <v>15</v>
      </c>
      <c r="AH144" s="36">
        <f t="shared" si="253"/>
        <v>587394.35999999987</v>
      </c>
      <c r="AI144" s="39">
        <v>0</v>
      </c>
      <c r="AJ144" s="36">
        <v>0</v>
      </c>
      <c r="AK144" s="39">
        <v>0</v>
      </c>
      <c r="AL144" s="36">
        <f t="shared" si="254"/>
        <v>0</v>
      </c>
      <c r="AM144" s="64"/>
      <c r="AN144" s="36">
        <f t="shared" si="255"/>
        <v>0</v>
      </c>
      <c r="AO144" s="39"/>
      <c r="AP144" s="37">
        <f t="shared" si="256"/>
        <v>0</v>
      </c>
      <c r="AQ144" s="39">
        <v>0</v>
      </c>
      <c r="AR144" s="36">
        <f t="shared" si="257"/>
        <v>0</v>
      </c>
      <c r="AS144" s="39">
        <v>0</v>
      </c>
      <c r="AT144" s="36">
        <f t="shared" si="258"/>
        <v>0</v>
      </c>
      <c r="AU144" s="39"/>
      <c r="AV144" s="36">
        <f t="shared" si="259"/>
        <v>0</v>
      </c>
      <c r="AW144" s="39"/>
      <c r="AX144" s="36">
        <f t="shared" si="260"/>
        <v>0</v>
      </c>
      <c r="AY144" s="39"/>
      <c r="AZ144" s="36">
        <f t="shared" si="261"/>
        <v>0</v>
      </c>
      <c r="BA144" s="39">
        <v>0</v>
      </c>
      <c r="BB144" s="36">
        <f t="shared" si="262"/>
        <v>0</v>
      </c>
      <c r="BC144" s="39">
        <v>0</v>
      </c>
      <c r="BD144" s="36">
        <f t="shared" si="263"/>
        <v>0</v>
      </c>
      <c r="BE144" s="39">
        <v>0</v>
      </c>
      <c r="BF144" s="36">
        <f t="shared" si="264"/>
        <v>0</v>
      </c>
      <c r="BG144" s="39">
        <v>0</v>
      </c>
      <c r="BH144" s="36">
        <f t="shared" si="265"/>
        <v>0</v>
      </c>
      <c r="BI144" s="39">
        <v>0</v>
      </c>
      <c r="BJ144" s="36">
        <f t="shared" si="266"/>
        <v>0</v>
      </c>
      <c r="BK144" s="39"/>
      <c r="BL144" s="36">
        <f t="shared" si="267"/>
        <v>0</v>
      </c>
      <c r="BM144" s="39">
        <v>0</v>
      </c>
      <c r="BN144" s="36">
        <f t="shared" si="268"/>
        <v>0</v>
      </c>
      <c r="BO144" s="39">
        <v>0</v>
      </c>
      <c r="BP144" s="36">
        <f t="shared" si="269"/>
        <v>0</v>
      </c>
      <c r="BQ144" s="77">
        <v>0</v>
      </c>
      <c r="BR144" s="37">
        <f t="shared" si="270"/>
        <v>0</v>
      </c>
      <c r="BS144" s="39">
        <v>0</v>
      </c>
      <c r="BT144" s="36">
        <f t="shared" si="271"/>
        <v>0</v>
      </c>
      <c r="BU144" s="39">
        <v>0</v>
      </c>
      <c r="BV144" s="36">
        <f t="shared" si="272"/>
        <v>0</v>
      </c>
      <c r="BW144" s="44">
        <v>0</v>
      </c>
      <c r="BX144" s="36">
        <f t="shared" si="273"/>
        <v>0</v>
      </c>
      <c r="BY144" s="39">
        <v>0</v>
      </c>
      <c r="BZ144" s="36">
        <f t="shared" si="274"/>
        <v>0</v>
      </c>
      <c r="CA144" s="44"/>
      <c r="CB144" s="41">
        <f t="shared" si="275"/>
        <v>0</v>
      </c>
      <c r="CC144" s="39">
        <v>0</v>
      </c>
      <c r="CD144" s="36">
        <f t="shared" si="276"/>
        <v>0</v>
      </c>
      <c r="CE144" s="39">
        <v>0</v>
      </c>
      <c r="CF144" s="36">
        <f t="shared" si="277"/>
        <v>0</v>
      </c>
      <c r="CG144" s="37">
        <v>0</v>
      </c>
      <c r="CH144" s="36">
        <f t="shared" si="278"/>
        <v>0</v>
      </c>
      <c r="CI144" s="39">
        <v>0</v>
      </c>
      <c r="CJ144" s="36">
        <f t="shared" si="279"/>
        <v>0</v>
      </c>
      <c r="CK144" s="39"/>
      <c r="CL144" s="36">
        <f t="shared" si="280"/>
        <v>0</v>
      </c>
      <c r="CM144" s="39"/>
      <c r="CN144" s="36">
        <f t="shared" si="281"/>
        <v>0</v>
      </c>
      <c r="CO144" s="39">
        <v>0</v>
      </c>
      <c r="CP144" s="36">
        <f t="shared" si="282"/>
        <v>0</v>
      </c>
      <c r="CQ144" s="39">
        <v>0</v>
      </c>
      <c r="CR144" s="36">
        <f t="shared" si="283"/>
        <v>0</v>
      </c>
      <c r="CS144" s="39">
        <v>0</v>
      </c>
      <c r="CT144" s="36">
        <f t="shared" si="284"/>
        <v>0</v>
      </c>
      <c r="CU144" s="37"/>
      <c r="CV144" s="36">
        <f t="shared" si="285"/>
        <v>0</v>
      </c>
      <c r="CW144" s="37"/>
      <c r="CX144" s="36"/>
      <c r="CY144" s="36"/>
      <c r="CZ144" s="36">
        <f t="shared" si="286"/>
        <v>0</v>
      </c>
      <c r="DA144" s="36"/>
      <c r="DB144" s="36"/>
      <c r="DC144" s="36"/>
      <c r="DD144" s="36"/>
      <c r="DE144" s="43">
        <f t="shared" si="287"/>
        <v>15</v>
      </c>
      <c r="DF144" s="43">
        <f t="shared" si="288"/>
        <v>587394.35999999987</v>
      </c>
    </row>
    <row r="145" spans="1:110" ht="18.75" x14ac:dyDescent="0.25">
      <c r="A145" s="14"/>
      <c r="B145" s="14">
        <v>114</v>
      </c>
      <c r="C145" s="45" t="s">
        <v>379</v>
      </c>
      <c r="D145" s="96" t="s">
        <v>380</v>
      </c>
      <c r="E145" s="29">
        <v>13916</v>
      </c>
      <c r="F145" s="145">
        <v>3.5</v>
      </c>
      <c r="G145" s="31"/>
      <c r="H145" s="146">
        <v>0.8</v>
      </c>
      <c r="I145" s="116"/>
      <c r="J145" s="116"/>
      <c r="K145" s="34">
        <v>1.4</v>
      </c>
      <c r="L145" s="34">
        <v>1.68</v>
      </c>
      <c r="M145" s="34">
        <v>2.23</v>
      </c>
      <c r="N145" s="35">
        <v>2.57</v>
      </c>
      <c r="O145" s="46">
        <v>0</v>
      </c>
      <c r="P145" s="36">
        <f t="shared" si="246"/>
        <v>0</v>
      </c>
      <c r="Q145" s="39">
        <v>0</v>
      </c>
      <c r="R145" s="36">
        <f t="shared" si="247"/>
        <v>0</v>
      </c>
      <c r="S145" s="39">
        <v>0</v>
      </c>
      <c r="T145" s="37">
        <f t="shared" si="248"/>
        <v>0</v>
      </c>
      <c r="U145" s="39">
        <v>0</v>
      </c>
      <c r="V145" s="36">
        <f t="shared" si="249"/>
        <v>0</v>
      </c>
      <c r="W145" s="39">
        <v>0</v>
      </c>
      <c r="X145" s="36">
        <f t="shared" si="250"/>
        <v>0</v>
      </c>
      <c r="Y145" s="39"/>
      <c r="Z145" s="37">
        <f t="shared" si="251"/>
        <v>0</v>
      </c>
      <c r="AA145" s="64">
        <v>0</v>
      </c>
      <c r="AB145" s="36">
        <f t="shared" si="252"/>
        <v>0</v>
      </c>
      <c r="AC145" s="39">
        <v>0</v>
      </c>
      <c r="AD145" s="36">
        <v>0</v>
      </c>
      <c r="AE145" s="39">
        <v>0</v>
      </c>
      <c r="AF145" s="36">
        <v>0</v>
      </c>
      <c r="AG145" s="37">
        <v>20</v>
      </c>
      <c r="AH145" s="36">
        <f t="shared" si="253"/>
        <v>1091014.3999999999</v>
      </c>
      <c r="AI145" s="39">
        <v>0</v>
      </c>
      <c r="AJ145" s="36">
        <v>0</v>
      </c>
      <c r="AK145" s="39">
        <v>0</v>
      </c>
      <c r="AL145" s="36">
        <f t="shared" si="254"/>
        <v>0</v>
      </c>
      <c r="AM145" s="64"/>
      <c r="AN145" s="36">
        <f t="shared" si="255"/>
        <v>0</v>
      </c>
      <c r="AO145" s="39"/>
      <c r="AP145" s="37">
        <f t="shared" si="256"/>
        <v>0</v>
      </c>
      <c r="AQ145" s="39">
        <v>0</v>
      </c>
      <c r="AR145" s="36">
        <f t="shared" si="257"/>
        <v>0</v>
      </c>
      <c r="AS145" s="39">
        <v>0</v>
      </c>
      <c r="AT145" s="36">
        <f t="shared" si="258"/>
        <v>0</v>
      </c>
      <c r="AU145" s="39"/>
      <c r="AV145" s="36">
        <f t="shared" si="259"/>
        <v>0</v>
      </c>
      <c r="AW145" s="39"/>
      <c r="AX145" s="36">
        <f t="shared" si="260"/>
        <v>0</v>
      </c>
      <c r="AY145" s="39"/>
      <c r="AZ145" s="36">
        <f t="shared" si="261"/>
        <v>0</v>
      </c>
      <c r="BA145" s="39">
        <v>0</v>
      </c>
      <c r="BB145" s="36">
        <f t="shared" si="262"/>
        <v>0</v>
      </c>
      <c r="BC145" s="39">
        <v>0</v>
      </c>
      <c r="BD145" s="36">
        <f t="shared" si="263"/>
        <v>0</v>
      </c>
      <c r="BE145" s="39">
        <v>0</v>
      </c>
      <c r="BF145" s="36">
        <f t="shared" si="264"/>
        <v>0</v>
      </c>
      <c r="BG145" s="39">
        <v>0</v>
      </c>
      <c r="BH145" s="36">
        <f t="shared" si="265"/>
        <v>0</v>
      </c>
      <c r="BI145" s="39">
        <v>0</v>
      </c>
      <c r="BJ145" s="36">
        <f t="shared" si="266"/>
        <v>0</v>
      </c>
      <c r="BK145" s="39"/>
      <c r="BL145" s="36">
        <f t="shared" si="267"/>
        <v>0</v>
      </c>
      <c r="BM145" s="39">
        <v>0</v>
      </c>
      <c r="BN145" s="36">
        <f t="shared" si="268"/>
        <v>0</v>
      </c>
      <c r="BO145" s="39">
        <v>0</v>
      </c>
      <c r="BP145" s="36">
        <f t="shared" si="269"/>
        <v>0</v>
      </c>
      <c r="BQ145" s="77">
        <v>0</v>
      </c>
      <c r="BR145" s="37">
        <f t="shared" si="270"/>
        <v>0</v>
      </c>
      <c r="BS145" s="39">
        <v>0</v>
      </c>
      <c r="BT145" s="36">
        <f t="shared" si="271"/>
        <v>0</v>
      </c>
      <c r="BU145" s="39">
        <v>0</v>
      </c>
      <c r="BV145" s="36">
        <f t="shared" si="272"/>
        <v>0</v>
      </c>
      <c r="BW145" s="44">
        <v>0</v>
      </c>
      <c r="BX145" s="36">
        <f t="shared" si="273"/>
        <v>0</v>
      </c>
      <c r="BY145" s="39">
        <v>0</v>
      </c>
      <c r="BZ145" s="36">
        <f t="shared" si="274"/>
        <v>0</v>
      </c>
      <c r="CA145" s="44"/>
      <c r="CB145" s="41">
        <f t="shared" si="275"/>
        <v>0</v>
      </c>
      <c r="CC145" s="39">
        <v>0</v>
      </c>
      <c r="CD145" s="36">
        <f t="shared" si="276"/>
        <v>0</v>
      </c>
      <c r="CE145" s="39">
        <v>0</v>
      </c>
      <c r="CF145" s="36">
        <f t="shared" si="277"/>
        <v>0</v>
      </c>
      <c r="CG145" s="37">
        <v>0</v>
      </c>
      <c r="CH145" s="36">
        <f t="shared" si="278"/>
        <v>0</v>
      </c>
      <c r="CI145" s="39">
        <v>0</v>
      </c>
      <c r="CJ145" s="36">
        <f t="shared" si="279"/>
        <v>0</v>
      </c>
      <c r="CK145" s="39"/>
      <c r="CL145" s="36">
        <f t="shared" si="280"/>
        <v>0</v>
      </c>
      <c r="CM145" s="39"/>
      <c r="CN145" s="36">
        <f t="shared" si="281"/>
        <v>0</v>
      </c>
      <c r="CO145" s="39">
        <v>0</v>
      </c>
      <c r="CP145" s="36">
        <f t="shared" si="282"/>
        <v>0</v>
      </c>
      <c r="CQ145" s="39">
        <v>0</v>
      </c>
      <c r="CR145" s="36">
        <f t="shared" si="283"/>
        <v>0</v>
      </c>
      <c r="CS145" s="39">
        <v>0</v>
      </c>
      <c r="CT145" s="36">
        <f t="shared" si="284"/>
        <v>0</v>
      </c>
      <c r="CU145" s="37"/>
      <c r="CV145" s="36">
        <f t="shared" si="285"/>
        <v>0</v>
      </c>
      <c r="CW145" s="37"/>
      <c r="CX145" s="36"/>
      <c r="CY145" s="36"/>
      <c r="CZ145" s="36">
        <f t="shared" si="286"/>
        <v>0</v>
      </c>
      <c r="DA145" s="36"/>
      <c r="DB145" s="36"/>
      <c r="DC145" s="36"/>
      <c r="DD145" s="36"/>
      <c r="DE145" s="43">
        <f t="shared" si="287"/>
        <v>20</v>
      </c>
      <c r="DF145" s="43">
        <f t="shared" si="288"/>
        <v>1091014.3999999999</v>
      </c>
    </row>
    <row r="146" spans="1:110" ht="30" x14ac:dyDescent="0.25">
      <c r="A146" s="14"/>
      <c r="B146" s="49" t="s">
        <v>381</v>
      </c>
      <c r="C146" s="45" t="s">
        <v>382</v>
      </c>
      <c r="D146" s="96" t="s">
        <v>383</v>
      </c>
      <c r="E146" s="29">
        <v>13916</v>
      </c>
      <c r="F146" s="30">
        <v>2.5</v>
      </c>
      <c r="G146" s="31"/>
      <c r="H146" s="146">
        <v>0.8</v>
      </c>
      <c r="I146" s="116"/>
      <c r="J146" s="116"/>
      <c r="K146" s="34">
        <v>1.4</v>
      </c>
      <c r="L146" s="34">
        <v>1.68</v>
      </c>
      <c r="M146" s="34">
        <v>2.23</v>
      </c>
      <c r="N146" s="35">
        <v>2.57</v>
      </c>
      <c r="O146" s="46"/>
      <c r="P146" s="76"/>
      <c r="Q146" s="46"/>
      <c r="R146" s="76"/>
      <c r="S146" s="46"/>
      <c r="T146" s="66"/>
      <c r="U146" s="46"/>
      <c r="V146" s="76"/>
      <c r="W146" s="46"/>
      <c r="X146" s="76"/>
      <c r="Y146" s="46"/>
      <c r="Z146" s="66"/>
      <c r="AA146" s="64">
        <v>0</v>
      </c>
      <c r="AB146" s="36">
        <f t="shared" si="252"/>
        <v>0</v>
      </c>
      <c r="AC146" s="46">
        <v>0</v>
      </c>
      <c r="AD146" s="76">
        <v>0</v>
      </c>
      <c r="AE146" s="46">
        <v>0</v>
      </c>
      <c r="AF146" s="76">
        <v>0</v>
      </c>
      <c r="AG146" s="66">
        <v>0</v>
      </c>
      <c r="AH146" s="36">
        <f t="shared" si="253"/>
        <v>0</v>
      </c>
      <c r="AI146" s="46">
        <v>0</v>
      </c>
      <c r="AJ146" s="76">
        <v>0</v>
      </c>
      <c r="AK146" s="46"/>
      <c r="AL146" s="76"/>
      <c r="AM146" s="64"/>
      <c r="AN146" s="76"/>
      <c r="AO146" s="46"/>
      <c r="AP146" s="66"/>
      <c r="AQ146" s="46"/>
      <c r="AR146" s="76"/>
      <c r="AS146" s="46"/>
      <c r="AT146" s="76"/>
      <c r="AU146" s="46"/>
      <c r="AV146" s="76"/>
      <c r="AW146" s="46"/>
      <c r="AX146" s="76"/>
      <c r="AY146" s="46"/>
      <c r="AZ146" s="76"/>
      <c r="BA146" s="46"/>
      <c r="BB146" s="76"/>
      <c r="BC146" s="46"/>
      <c r="BD146" s="76"/>
      <c r="BE146" s="46"/>
      <c r="BF146" s="76"/>
      <c r="BG146" s="46"/>
      <c r="BH146" s="76"/>
      <c r="BI146" s="46"/>
      <c r="BJ146" s="76"/>
      <c r="BK146" s="46"/>
      <c r="BL146" s="76"/>
      <c r="BM146" s="46"/>
      <c r="BN146" s="76"/>
      <c r="BO146" s="46"/>
      <c r="BP146" s="76"/>
      <c r="BQ146" s="94">
        <v>0</v>
      </c>
      <c r="BR146" s="66"/>
      <c r="BS146" s="46"/>
      <c r="BT146" s="76"/>
      <c r="BU146" s="46"/>
      <c r="BV146" s="76"/>
      <c r="BW146" s="47"/>
      <c r="BX146" s="76"/>
      <c r="BY146" s="46"/>
      <c r="BZ146" s="76"/>
      <c r="CA146" s="47"/>
      <c r="CB146" s="78"/>
      <c r="CC146" s="46"/>
      <c r="CD146" s="76"/>
      <c r="CE146" s="46"/>
      <c r="CF146" s="76"/>
      <c r="CG146" s="66"/>
      <c r="CH146" s="76"/>
      <c r="CI146" s="46"/>
      <c r="CJ146" s="76"/>
      <c r="CK146" s="46"/>
      <c r="CL146" s="76"/>
      <c r="CM146" s="46"/>
      <c r="CN146" s="76"/>
      <c r="CO146" s="46"/>
      <c r="CP146" s="76"/>
      <c r="CQ146" s="46"/>
      <c r="CR146" s="76"/>
      <c r="CS146" s="46"/>
      <c r="CT146" s="76"/>
      <c r="CU146" s="66"/>
      <c r="CV146" s="76"/>
      <c r="CW146" s="66"/>
      <c r="CX146" s="76"/>
      <c r="CY146" s="76"/>
      <c r="CZ146" s="76"/>
      <c r="DA146" s="76"/>
      <c r="DB146" s="76"/>
      <c r="DC146" s="76"/>
      <c r="DD146" s="76"/>
      <c r="DE146" s="43">
        <f t="shared" si="287"/>
        <v>0</v>
      </c>
      <c r="DF146" s="43">
        <f t="shared" si="288"/>
        <v>0</v>
      </c>
    </row>
    <row r="147" spans="1:110" ht="30" x14ac:dyDescent="0.25">
      <c r="A147" s="14"/>
      <c r="B147" s="49" t="s">
        <v>384</v>
      </c>
      <c r="C147" s="45" t="s">
        <v>385</v>
      </c>
      <c r="D147" s="96" t="s">
        <v>386</v>
      </c>
      <c r="E147" s="29">
        <v>13916</v>
      </c>
      <c r="F147" s="30">
        <v>3.1</v>
      </c>
      <c r="G147" s="31"/>
      <c r="H147" s="146">
        <v>0.8</v>
      </c>
      <c r="I147" s="116"/>
      <c r="J147" s="116"/>
      <c r="K147" s="34">
        <v>1.4</v>
      </c>
      <c r="L147" s="34">
        <v>1.68</v>
      </c>
      <c r="M147" s="34">
        <v>2.23</v>
      </c>
      <c r="N147" s="35">
        <v>2.57</v>
      </c>
      <c r="O147" s="46"/>
      <c r="P147" s="76"/>
      <c r="Q147" s="46"/>
      <c r="R147" s="76"/>
      <c r="S147" s="46"/>
      <c r="T147" s="66"/>
      <c r="U147" s="46"/>
      <c r="V147" s="76"/>
      <c r="W147" s="46"/>
      <c r="X147" s="76"/>
      <c r="Y147" s="46"/>
      <c r="Z147" s="66"/>
      <c r="AA147" s="64">
        <v>0</v>
      </c>
      <c r="AB147" s="36">
        <f t="shared" si="252"/>
        <v>0</v>
      </c>
      <c r="AC147" s="46">
        <v>0</v>
      </c>
      <c r="AD147" s="76">
        <v>0</v>
      </c>
      <c r="AE147" s="46">
        <v>0</v>
      </c>
      <c r="AF147" s="76">
        <v>0</v>
      </c>
      <c r="AG147" s="66">
        <v>0</v>
      </c>
      <c r="AH147" s="36">
        <f t="shared" si="253"/>
        <v>0</v>
      </c>
      <c r="AI147" s="46">
        <v>0</v>
      </c>
      <c r="AJ147" s="76">
        <v>0</v>
      </c>
      <c r="AK147" s="46"/>
      <c r="AL147" s="76"/>
      <c r="AM147" s="64"/>
      <c r="AN147" s="76"/>
      <c r="AO147" s="46"/>
      <c r="AP147" s="66"/>
      <c r="AQ147" s="46"/>
      <c r="AR147" s="76"/>
      <c r="AS147" s="46"/>
      <c r="AT147" s="76"/>
      <c r="AU147" s="46"/>
      <c r="AV147" s="76"/>
      <c r="AW147" s="46"/>
      <c r="AX147" s="76"/>
      <c r="AY147" s="46"/>
      <c r="AZ147" s="76"/>
      <c r="BA147" s="46"/>
      <c r="BB147" s="76"/>
      <c r="BC147" s="46"/>
      <c r="BD147" s="76"/>
      <c r="BE147" s="46"/>
      <c r="BF147" s="76"/>
      <c r="BG147" s="46"/>
      <c r="BH147" s="76"/>
      <c r="BI147" s="46"/>
      <c r="BJ147" s="76"/>
      <c r="BK147" s="46"/>
      <c r="BL147" s="76"/>
      <c r="BM147" s="46"/>
      <c r="BN147" s="76"/>
      <c r="BO147" s="46"/>
      <c r="BP147" s="76"/>
      <c r="BQ147" s="94">
        <v>0</v>
      </c>
      <c r="BR147" s="66"/>
      <c r="BS147" s="46"/>
      <c r="BT147" s="76"/>
      <c r="BU147" s="46"/>
      <c r="BV147" s="76"/>
      <c r="BW147" s="47"/>
      <c r="BX147" s="76"/>
      <c r="BY147" s="46"/>
      <c r="BZ147" s="76"/>
      <c r="CA147" s="47"/>
      <c r="CB147" s="78"/>
      <c r="CC147" s="46"/>
      <c r="CD147" s="76"/>
      <c r="CE147" s="46"/>
      <c r="CF147" s="76"/>
      <c r="CG147" s="66"/>
      <c r="CH147" s="76"/>
      <c r="CI147" s="46"/>
      <c r="CJ147" s="76"/>
      <c r="CK147" s="46"/>
      <c r="CL147" s="76"/>
      <c r="CM147" s="46"/>
      <c r="CN147" s="76"/>
      <c r="CO147" s="46"/>
      <c r="CP147" s="76"/>
      <c r="CQ147" s="46"/>
      <c r="CR147" s="76"/>
      <c r="CS147" s="46"/>
      <c r="CT147" s="76"/>
      <c r="CU147" s="66"/>
      <c r="CV147" s="76"/>
      <c r="CW147" s="66"/>
      <c r="CX147" s="76"/>
      <c r="CY147" s="76"/>
      <c r="CZ147" s="76"/>
      <c r="DA147" s="76"/>
      <c r="DB147" s="76"/>
      <c r="DC147" s="76"/>
      <c r="DD147" s="76"/>
      <c r="DE147" s="43">
        <f t="shared" si="287"/>
        <v>0</v>
      </c>
      <c r="DF147" s="43">
        <f t="shared" si="288"/>
        <v>0</v>
      </c>
    </row>
    <row r="148" spans="1:110" ht="30" x14ac:dyDescent="0.25">
      <c r="A148" s="14"/>
      <c r="B148" s="49" t="s">
        <v>387</v>
      </c>
      <c r="C148" s="45" t="s">
        <v>388</v>
      </c>
      <c r="D148" s="96" t="s">
        <v>389</v>
      </c>
      <c r="E148" s="29">
        <v>13916</v>
      </c>
      <c r="F148" s="30">
        <v>3.5</v>
      </c>
      <c r="G148" s="31"/>
      <c r="H148" s="146">
        <v>0.8</v>
      </c>
      <c r="I148" s="116"/>
      <c r="J148" s="116"/>
      <c r="K148" s="34">
        <v>1.4</v>
      </c>
      <c r="L148" s="34">
        <v>1.68</v>
      </c>
      <c r="M148" s="34">
        <v>2.23</v>
      </c>
      <c r="N148" s="35">
        <v>2.57</v>
      </c>
      <c r="O148" s="46"/>
      <c r="P148" s="76"/>
      <c r="Q148" s="46"/>
      <c r="R148" s="76"/>
      <c r="S148" s="46"/>
      <c r="T148" s="66"/>
      <c r="U148" s="46"/>
      <c r="V148" s="76"/>
      <c r="W148" s="46"/>
      <c r="X148" s="76"/>
      <c r="Y148" s="46"/>
      <c r="Z148" s="66"/>
      <c r="AA148" s="64">
        <v>0</v>
      </c>
      <c r="AB148" s="36">
        <f t="shared" si="252"/>
        <v>0</v>
      </c>
      <c r="AC148" s="46">
        <v>0</v>
      </c>
      <c r="AD148" s="76">
        <v>0</v>
      </c>
      <c r="AE148" s="46">
        <v>0</v>
      </c>
      <c r="AF148" s="76">
        <v>0</v>
      </c>
      <c r="AG148" s="47"/>
      <c r="AH148" s="36">
        <f t="shared" si="253"/>
        <v>0</v>
      </c>
      <c r="AI148" s="46">
        <v>0</v>
      </c>
      <c r="AJ148" s="76">
        <v>0</v>
      </c>
      <c r="AK148" s="46"/>
      <c r="AL148" s="76"/>
      <c r="AM148" s="64"/>
      <c r="AN148" s="76"/>
      <c r="AO148" s="46"/>
      <c r="AP148" s="66"/>
      <c r="AQ148" s="46"/>
      <c r="AR148" s="76"/>
      <c r="AS148" s="46"/>
      <c r="AT148" s="76"/>
      <c r="AU148" s="46"/>
      <c r="AV148" s="76"/>
      <c r="AW148" s="46"/>
      <c r="AX148" s="76"/>
      <c r="AY148" s="46"/>
      <c r="AZ148" s="76"/>
      <c r="BA148" s="46"/>
      <c r="BB148" s="76"/>
      <c r="BC148" s="46"/>
      <c r="BD148" s="76"/>
      <c r="BE148" s="46"/>
      <c r="BF148" s="76"/>
      <c r="BG148" s="46"/>
      <c r="BH148" s="76"/>
      <c r="BI148" s="46"/>
      <c r="BJ148" s="76"/>
      <c r="BK148" s="46"/>
      <c r="BL148" s="76"/>
      <c r="BM148" s="46"/>
      <c r="BN148" s="76"/>
      <c r="BO148" s="46"/>
      <c r="BP148" s="76"/>
      <c r="BQ148" s="94">
        <v>0</v>
      </c>
      <c r="BR148" s="66"/>
      <c r="BS148" s="46"/>
      <c r="BT148" s="76"/>
      <c r="BU148" s="46"/>
      <c r="BV148" s="76"/>
      <c r="BW148" s="47"/>
      <c r="BX148" s="76"/>
      <c r="BY148" s="46"/>
      <c r="BZ148" s="76"/>
      <c r="CA148" s="47"/>
      <c r="CB148" s="78"/>
      <c r="CC148" s="46"/>
      <c r="CD148" s="76"/>
      <c r="CE148" s="46"/>
      <c r="CF148" s="76"/>
      <c r="CG148" s="66"/>
      <c r="CH148" s="76"/>
      <c r="CI148" s="46"/>
      <c r="CJ148" s="76"/>
      <c r="CK148" s="46"/>
      <c r="CL148" s="76"/>
      <c r="CM148" s="46"/>
      <c r="CN148" s="76"/>
      <c r="CO148" s="46"/>
      <c r="CP148" s="76"/>
      <c r="CQ148" s="46"/>
      <c r="CR148" s="76"/>
      <c r="CS148" s="46"/>
      <c r="CT148" s="76"/>
      <c r="CU148" s="66"/>
      <c r="CV148" s="76"/>
      <c r="CW148" s="66"/>
      <c r="CX148" s="76"/>
      <c r="CY148" s="76"/>
      <c r="CZ148" s="76"/>
      <c r="DA148" s="76"/>
      <c r="DB148" s="76"/>
      <c r="DC148" s="76"/>
      <c r="DD148" s="76"/>
      <c r="DE148" s="43">
        <f t="shared" si="287"/>
        <v>0</v>
      </c>
      <c r="DF148" s="43">
        <f t="shared" si="288"/>
        <v>0</v>
      </c>
    </row>
    <row r="149" spans="1:110" ht="30" x14ac:dyDescent="0.25">
      <c r="A149" s="14"/>
      <c r="B149" s="49" t="s">
        <v>390</v>
      </c>
      <c r="C149" s="45" t="s">
        <v>391</v>
      </c>
      <c r="D149" s="96" t="s">
        <v>392</v>
      </c>
      <c r="E149" s="29">
        <v>13916</v>
      </c>
      <c r="F149" s="30">
        <v>9.91</v>
      </c>
      <c r="G149" s="31"/>
      <c r="H149" s="146">
        <v>0.8</v>
      </c>
      <c r="I149" s="116"/>
      <c r="J149" s="116"/>
      <c r="K149" s="34">
        <v>1.4</v>
      </c>
      <c r="L149" s="34">
        <v>1.68</v>
      </c>
      <c r="M149" s="34">
        <v>2.23</v>
      </c>
      <c r="N149" s="35">
        <v>2.57</v>
      </c>
      <c r="O149" s="46"/>
      <c r="P149" s="76"/>
      <c r="Q149" s="46"/>
      <c r="R149" s="76"/>
      <c r="S149" s="46"/>
      <c r="T149" s="66"/>
      <c r="U149" s="46"/>
      <c r="V149" s="76"/>
      <c r="W149" s="46"/>
      <c r="X149" s="76"/>
      <c r="Y149" s="46"/>
      <c r="Z149" s="66"/>
      <c r="AA149" s="64">
        <v>0</v>
      </c>
      <c r="AB149" s="76">
        <v>0</v>
      </c>
      <c r="AC149" s="46">
        <v>0</v>
      </c>
      <c r="AD149" s="76">
        <v>0</v>
      </c>
      <c r="AE149" s="46">
        <v>0</v>
      </c>
      <c r="AF149" s="76">
        <v>0</v>
      </c>
      <c r="AG149" s="66">
        <v>0</v>
      </c>
      <c r="AH149" s="36">
        <f t="shared" si="253"/>
        <v>0</v>
      </c>
      <c r="AI149" s="46">
        <v>0</v>
      </c>
      <c r="AJ149" s="76">
        <v>0</v>
      </c>
      <c r="AK149" s="46"/>
      <c r="AL149" s="76"/>
      <c r="AM149" s="64"/>
      <c r="AN149" s="76"/>
      <c r="AO149" s="46"/>
      <c r="AP149" s="66"/>
      <c r="AQ149" s="46"/>
      <c r="AR149" s="76"/>
      <c r="AS149" s="46"/>
      <c r="AT149" s="76"/>
      <c r="AU149" s="46"/>
      <c r="AV149" s="76"/>
      <c r="AW149" s="46"/>
      <c r="AX149" s="76"/>
      <c r="AY149" s="46"/>
      <c r="AZ149" s="76"/>
      <c r="BA149" s="46"/>
      <c r="BB149" s="76"/>
      <c r="BC149" s="46"/>
      <c r="BD149" s="76"/>
      <c r="BE149" s="46"/>
      <c r="BF149" s="76"/>
      <c r="BG149" s="46"/>
      <c r="BH149" s="76"/>
      <c r="BI149" s="46"/>
      <c r="BJ149" s="76"/>
      <c r="BK149" s="46"/>
      <c r="BL149" s="76"/>
      <c r="BM149" s="46"/>
      <c r="BN149" s="76"/>
      <c r="BO149" s="46"/>
      <c r="BP149" s="76"/>
      <c r="BQ149" s="94">
        <v>0</v>
      </c>
      <c r="BR149" s="66"/>
      <c r="BS149" s="46"/>
      <c r="BT149" s="76"/>
      <c r="BU149" s="46"/>
      <c r="BV149" s="76"/>
      <c r="BW149" s="47"/>
      <c r="BX149" s="76"/>
      <c r="BY149" s="46"/>
      <c r="BZ149" s="76"/>
      <c r="CA149" s="47"/>
      <c r="CB149" s="78"/>
      <c r="CC149" s="46"/>
      <c r="CD149" s="76"/>
      <c r="CE149" s="46"/>
      <c r="CF149" s="76"/>
      <c r="CG149" s="66"/>
      <c r="CH149" s="76"/>
      <c r="CI149" s="46"/>
      <c r="CJ149" s="76"/>
      <c r="CK149" s="46"/>
      <c r="CL149" s="76"/>
      <c r="CM149" s="46"/>
      <c r="CN149" s="76"/>
      <c r="CO149" s="46"/>
      <c r="CP149" s="76"/>
      <c r="CQ149" s="46"/>
      <c r="CR149" s="76"/>
      <c r="CS149" s="46"/>
      <c r="CT149" s="76"/>
      <c r="CU149" s="66"/>
      <c r="CV149" s="76"/>
      <c r="CW149" s="66"/>
      <c r="CX149" s="76"/>
      <c r="CY149" s="76"/>
      <c r="CZ149" s="76"/>
      <c r="DA149" s="76"/>
      <c r="DB149" s="76"/>
      <c r="DC149" s="76"/>
      <c r="DD149" s="76"/>
      <c r="DE149" s="43">
        <f t="shared" si="287"/>
        <v>0</v>
      </c>
      <c r="DF149" s="43">
        <f t="shared" si="288"/>
        <v>0</v>
      </c>
    </row>
    <row r="150" spans="1:110" ht="15" x14ac:dyDescent="0.25">
      <c r="A150" s="159">
        <v>22</v>
      </c>
      <c r="B150" s="159"/>
      <c r="C150" s="187" t="s">
        <v>393</v>
      </c>
      <c r="D150" s="185" t="s">
        <v>394</v>
      </c>
      <c r="E150" s="170">
        <v>13916</v>
      </c>
      <c r="F150" s="178"/>
      <c r="G150" s="172"/>
      <c r="H150" s="163"/>
      <c r="I150" s="139"/>
      <c r="J150" s="139"/>
      <c r="K150" s="173">
        <v>1.4</v>
      </c>
      <c r="L150" s="173">
        <v>1.68</v>
      </c>
      <c r="M150" s="173">
        <v>2.23</v>
      </c>
      <c r="N150" s="174">
        <v>2.57</v>
      </c>
      <c r="O150" s="179">
        <f>SUM(O151:O152)</f>
        <v>0</v>
      </c>
      <c r="P150" s="179">
        <f t="shared" ref="P150:CA150" si="289">SUM(P151:P152)</f>
        <v>0</v>
      </c>
      <c r="Q150" s="179">
        <f t="shared" si="289"/>
        <v>0</v>
      </c>
      <c r="R150" s="179">
        <f t="shared" si="289"/>
        <v>0</v>
      </c>
      <c r="S150" s="179">
        <f t="shared" si="289"/>
        <v>0</v>
      </c>
      <c r="T150" s="179">
        <f t="shared" si="289"/>
        <v>0</v>
      </c>
      <c r="U150" s="179">
        <f t="shared" si="289"/>
        <v>0</v>
      </c>
      <c r="V150" s="179">
        <f t="shared" si="289"/>
        <v>0</v>
      </c>
      <c r="W150" s="179">
        <f t="shared" si="289"/>
        <v>0</v>
      </c>
      <c r="X150" s="179">
        <f t="shared" si="289"/>
        <v>0</v>
      </c>
      <c r="Y150" s="179">
        <f t="shared" si="289"/>
        <v>0</v>
      </c>
      <c r="Z150" s="179">
        <f t="shared" si="289"/>
        <v>0</v>
      </c>
      <c r="AA150" s="179">
        <f t="shared" si="289"/>
        <v>0</v>
      </c>
      <c r="AB150" s="179">
        <f t="shared" si="289"/>
        <v>0</v>
      </c>
      <c r="AC150" s="179">
        <f t="shared" si="289"/>
        <v>0</v>
      </c>
      <c r="AD150" s="179">
        <f t="shared" si="289"/>
        <v>0</v>
      </c>
      <c r="AE150" s="179">
        <f t="shared" si="289"/>
        <v>0</v>
      </c>
      <c r="AF150" s="179">
        <f t="shared" si="289"/>
        <v>0</v>
      </c>
      <c r="AG150" s="179">
        <f t="shared" si="289"/>
        <v>0</v>
      </c>
      <c r="AH150" s="179">
        <f t="shared" si="289"/>
        <v>0</v>
      </c>
      <c r="AI150" s="179">
        <f t="shared" si="289"/>
        <v>0</v>
      </c>
      <c r="AJ150" s="179">
        <f t="shared" si="289"/>
        <v>0</v>
      </c>
      <c r="AK150" s="179">
        <f t="shared" si="289"/>
        <v>0</v>
      </c>
      <c r="AL150" s="179">
        <f t="shared" si="289"/>
        <v>0</v>
      </c>
      <c r="AM150" s="179">
        <f t="shared" si="289"/>
        <v>0</v>
      </c>
      <c r="AN150" s="179">
        <f t="shared" si="289"/>
        <v>0</v>
      </c>
      <c r="AO150" s="179">
        <f t="shared" si="289"/>
        <v>0</v>
      </c>
      <c r="AP150" s="179">
        <f t="shared" si="289"/>
        <v>0</v>
      </c>
      <c r="AQ150" s="179">
        <f t="shared" si="289"/>
        <v>0</v>
      </c>
      <c r="AR150" s="179">
        <f t="shared" si="289"/>
        <v>0</v>
      </c>
      <c r="AS150" s="179">
        <f t="shared" si="289"/>
        <v>0</v>
      </c>
      <c r="AT150" s="179">
        <f t="shared" si="289"/>
        <v>0</v>
      </c>
      <c r="AU150" s="179">
        <f t="shared" si="289"/>
        <v>0</v>
      </c>
      <c r="AV150" s="179">
        <f t="shared" si="289"/>
        <v>0</v>
      </c>
      <c r="AW150" s="179">
        <f t="shared" si="289"/>
        <v>0</v>
      </c>
      <c r="AX150" s="179">
        <f t="shared" si="289"/>
        <v>0</v>
      </c>
      <c r="AY150" s="179">
        <f t="shared" si="289"/>
        <v>0</v>
      </c>
      <c r="AZ150" s="179">
        <f t="shared" si="289"/>
        <v>0</v>
      </c>
      <c r="BA150" s="179">
        <f t="shared" si="289"/>
        <v>0</v>
      </c>
      <c r="BB150" s="179">
        <f t="shared" si="289"/>
        <v>0</v>
      </c>
      <c r="BC150" s="179">
        <f t="shared" si="289"/>
        <v>10</v>
      </c>
      <c r="BD150" s="179">
        <f t="shared" si="289"/>
        <v>173393.36000000002</v>
      </c>
      <c r="BE150" s="179">
        <f t="shared" si="289"/>
        <v>0</v>
      </c>
      <c r="BF150" s="179">
        <f t="shared" si="289"/>
        <v>0</v>
      </c>
      <c r="BG150" s="179">
        <f t="shared" si="289"/>
        <v>0</v>
      </c>
      <c r="BH150" s="179">
        <f t="shared" si="289"/>
        <v>0</v>
      </c>
      <c r="BI150" s="179">
        <f t="shared" si="289"/>
        <v>0</v>
      </c>
      <c r="BJ150" s="179">
        <f t="shared" si="289"/>
        <v>0</v>
      </c>
      <c r="BK150" s="179">
        <f t="shared" si="289"/>
        <v>25</v>
      </c>
      <c r="BL150" s="179">
        <f t="shared" si="289"/>
        <v>433483.39999999997</v>
      </c>
      <c r="BM150" s="179">
        <f t="shared" si="289"/>
        <v>0</v>
      </c>
      <c r="BN150" s="179">
        <f t="shared" si="289"/>
        <v>0</v>
      </c>
      <c r="BO150" s="179">
        <f t="shared" si="289"/>
        <v>0</v>
      </c>
      <c r="BP150" s="179">
        <f t="shared" si="289"/>
        <v>0</v>
      </c>
      <c r="BQ150" s="179">
        <f t="shared" si="289"/>
        <v>0</v>
      </c>
      <c r="BR150" s="179">
        <f t="shared" si="289"/>
        <v>0</v>
      </c>
      <c r="BS150" s="179">
        <f t="shared" si="289"/>
        <v>0</v>
      </c>
      <c r="BT150" s="179">
        <f t="shared" si="289"/>
        <v>0</v>
      </c>
      <c r="BU150" s="179">
        <f t="shared" si="289"/>
        <v>63</v>
      </c>
      <c r="BV150" s="179">
        <f t="shared" si="289"/>
        <v>1709229.9168</v>
      </c>
      <c r="BW150" s="179">
        <f t="shared" si="289"/>
        <v>27</v>
      </c>
      <c r="BX150" s="179">
        <f t="shared" si="289"/>
        <v>561794.48639999994</v>
      </c>
      <c r="BY150" s="179">
        <f t="shared" si="289"/>
        <v>36</v>
      </c>
      <c r="BZ150" s="179">
        <f t="shared" si="289"/>
        <v>749059.31519999995</v>
      </c>
      <c r="CA150" s="179">
        <f t="shared" si="289"/>
        <v>0</v>
      </c>
      <c r="CB150" s="179">
        <f t="shared" ref="CB150:DF150" si="290">SUM(CB151:CB152)</f>
        <v>0</v>
      </c>
      <c r="CC150" s="179">
        <f t="shared" si="290"/>
        <v>40</v>
      </c>
      <c r="CD150" s="179">
        <f t="shared" si="290"/>
        <v>1164268.2239999999</v>
      </c>
      <c r="CE150" s="179">
        <f t="shared" si="290"/>
        <v>0</v>
      </c>
      <c r="CF150" s="179">
        <f t="shared" si="290"/>
        <v>0</v>
      </c>
      <c r="CG150" s="179">
        <f t="shared" si="290"/>
        <v>8</v>
      </c>
      <c r="CH150" s="179">
        <f t="shared" si="290"/>
        <v>166457.6256</v>
      </c>
      <c r="CI150" s="179">
        <f t="shared" si="290"/>
        <v>4</v>
      </c>
      <c r="CJ150" s="179">
        <f t="shared" si="290"/>
        <v>83228.8128</v>
      </c>
      <c r="CK150" s="179">
        <f t="shared" si="290"/>
        <v>0</v>
      </c>
      <c r="CL150" s="179">
        <f t="shared" si="290"/>
        <v>0</v>
      </c>
      <c r="CM150" s="179">
        <f t="shared" si="290"/>
        <v>7</v>
      </c>
      <c r="CN150" s="179">
        <f t="shared" si="290"/>
        <v>145650.42240000001</v>
      </c>
      <c r="CO150" s="179">
        <f t="shared" si="290"/>
        <v>0</v>
      </c>
      <c r="CP150" s="179">
        <f t="shared" si="290"/>
        <v>0</v>
      </c>
      <c r="CQ150" s="179">
        <f t="shared" si="290"/>
        <v>0</v>
      </c>
      <c r="CR150" s="179">
        <f t="shared" si="290"/>
        <v>0</v>
      </c>
      <c r="CS150" s="179">
        <f t="shared" si="290"/>
        <v>0</v>
      </c>
      <c r="CT150" s="179">
        <f t="shared" si="290"/>
        <v>0</v>
      </c>
      <c r="CU150" s="179">
        <f t="shared" si="290"/>
        <v>0</v>
      </c>
      <c r="CV150" s="179">
        <f t="shared" si="290"/>
        <v>0</v>
      </c>
      <c r="CW150" s="179">
        <f t="shared" si="290"/>
        <v>0</v>
      </c>
      <c r="CX150" s="179">
        <f t="shared" si="290"/>
        <v>0</v>
      </c>
      <c r="CY150" s="179">
        <f t="shared" si="290"/>
        <v>0</v>
      </c>
      <c r="CZ150" s="179">
        <f t="shared" si="290"/>
        <v>0</v>
      </c>
      <c r="DA150" s="179">
        <f t="shared" si="290"/>
        <v>0</v>
      </c>
      <c r="DB150" s="179">
        <f t="shared" si="290"/>
        <v>0</v>
      </c>
      <c r="DC150" s="179">
        <f t="shared" si="290"/>
        <v>0</v>
      </c>
      <c r="DD150" s="179">
        <f t="shared" si="290"/>
        <v>0</v>
      </c>
      <c r="DE150" s="179">
        <f t="shared" si="290"/>
        <v>220</v>
      </c>
      <c r="DF150" s="179">
        <f t="shared" si="290"/>
        <v>5186565.5631999997</v>
      </c>
    </row>
    <row r="151" spans="1:110" ht="30" x14ac:dyDescent="0.25">
      <c r="A151" s="14"/>
      <c r="B151" s="14">
        <v>115</v>
      </c>
      <c r="C151" s="45" t="s">
        <v>395</v>
      </c>
      <c r="D151" s="97" t="s">
        <v>396</v>
      </c>
      <c r="E151" s="29">
        <v>13916</v>
      </c>
      <c r="F151" s="30">
        <v>2.31</v>
      </c>
      <c r="G151" s="31"/>
      <c r="H151" s="32">
        <v>1</v>
      </c>
      <c r="I151" s="33"/>
      <c r="J151" s="33"/>
      <c r="K151" s="34">
        <v>1.4</v>
      </c>
      <c r="L151" s="34">
        <v>1.68</v>
      </c>
      <c r="M151" s="34">
        <v>2.23</v>
      </c>
      <c r="N151" s="35">
        <v>2.57</v>
      </c>
      <c r="O151" s="46"/>
      <c r="P151" s="36">
        <f>SUM(O151*$E151*$F151*$H151*$K151*$P$10)</f>
        <v>0</v>
      </c>
      <c r="Q151" s="39"/>
      <c r="R151" s="36">
        <f>SUM(Q151*$E151*$F151*$H151*$K151*$R$10)</f>
        <v>0</v>
      </c>
      <c r="S151" s="39"/>
      <c r="T151" s="37">
        <f>SUM(S151*$E151*$F151*$H151*$K151*$T$10)</f>
        <v>0</v>
      </c>
      <c r="U151" s="39"/>
      <c r="V151" s="36">
        <f>SUM(U151*$E151*$F151*$H151*$K151*$V$10)</f>
        <v>0</v>
      </c>
      <c r="W151" s="39"/>
      <c r="X151" s="36">
        <f>SUM(W151*$E151*$F151*$H151*$K151*$X$10)</f>
        <v>0</v>
      </c>
      <c r="Y151" s="39"/>
      <c r="Z151" s="37">
        <f>SUM(Y151*$E151*$F151*$H151*$K151*$Z$10)</f>
        <v>0</v>
      </c>
      <c r="AA151" s="64"/>
      <c r="AB151" s="36"/>
      <c r="AC151" s="39"/>
      <c r="AD151" s="36"/>
      <c r="AE151" s="39">
        <v>0</v>
      </c>
      <c r="AF151" s="36">
        <v>0</v>
      </c>
      <c r="AG151" s="39">
        <v>0</v>
      </c>
      <c r="AH151" s="36">
        <v>0</v>
      </c>
      <c r="AI151" s="39">
        <v>0</v>
      </c>
      <c r="AJ151" s="36">
        <v>0</v>
      </c>
      <c r="AK151" s="39"/>
      <c r="AL151" s="36">
        <f>AK151*$E151*$F151*$H151*$L151*$AL$10</f>
        <v>0</v>
      </c>
      <c r="AM151" s="64"/>
      <c r="AN151" s="36">
        <f>SUM(AM151*$E151*$F151*$H151*$K151*$AN$10)</f>
        <v>0</v>
      </c>
      <c r="AO151" s="39"/>
      <c r="AP151" s="37">
        <f>SUM(AO151*$E151*$F151*$H151*$K151*$AP$10)</f>
        <v>0</v>
      </c>
      <c r="AQ151" s="39"/>
      <c r="AR151" s="36">
        <f>SUM(AQ151*$E151*$F151*$H151*$K151*$AR$10)</f>
        <v>0</v>
      </c>
      <c r="AS151" s="39"/>
      <c r="AT151" s="36">
        <f>SUM(AS151*$E151*$F151*$H151*$K151*$AT$10)</f>
        <v>0</v>
      </c>
      <c r="AU151" s="39"/>
      <c r="AV151" s="36">
        <f>SUM(AU151*$E151*$F151*$H151*$K151*$AV$10)</f>
        <v>0</v>
      </c>
      <c r="AW151" s="39"/>
      <c r="AX151" s="36">
        <f>SUM(AW151*$E151*$F151*$H151*$K151*$AX$10)</f>
        <v>0</v>
      </c>
      <c r="AY151" s="39"/>
      <c r="AZ151" s="36">
        <f>SUM(AY151*$E151*$F151*$H151*$K151*$AZ$10)</f>
        <v>0</v>
      </c>
      <c r="BA151" s="39"/>
      <c r="BB151" s="36">
        <f>SUM(BA151*$E151*$F151*$H151*$K151*$BB$10)</f>
        <v>0</v>
      </c>
      <c r="BC151" s="39"/>
      <c r="BD151" s="36">
        <f>SUM(BC151*$E151*$F151*$H151*$K151*$BD$10)</f>
        <v>0</v>
      </c>
      <c r="BE151" s="39"/>
      <c r="BF151" s="36">
        <f>SUM(BE151*$E151*$F151*$H151*$K151*$BF$10)</f>
        <v>0</v>
      </c>
      <c r="BG151" s="39"/>
      <c r="BH151" s="36">
        <f>SUM(BG151*$E151*$F151*$H151*$K151*$BH$10)</f>
        <v>0</v>
      </c>
      <c r="BI151" s="39"/>
      <c r="BJ151" s="36">
        <f>SUM(BI151*$E151*$F151*$H151*$K151*$BJ$10)</f>
        <v>0</v>
      </c>
      <c r="BK151" s="39"/>
      <c r="BL151" s="36">
        <f>SUM(BK151*$E151*$F151*$H151*$K151*$BL$10)</f>
        <v>0</v>
      </c>
      <c r="BM151" s="39"/>
      <c r="BN151" s="36">
        <f>BM151*$E151*$F151*$H151*$L151*$BN$10</f>
        <v>0</v>
      </c>
      <c r="BO151" s="39"/>
      <c r="BP151" s="36">
        <f>BO151*$E151*$F151*$H151*$L151*$BP$10</f>
        <v>0</v>
      </c>
      <c r="BQ151" s="77"/>
      <c r="BR151" s="37">
        <f>BQ151*$E151*$F151*$H151*$L151*$BR$10</f>
        <v>0</v>
      </c>
      <c r="BS151" s="39"/>
      <c r="BT151" s="36">
        <f>BS151*$E151*$F151*$H151*$L151*$BT$10</f>
        <v>0</v>
      </c>
      <c r="BU151" s="37">
        <v>12</v>
      </c>
      <c r="BV151" s="36">
        <f>BU151*$E151*$F151*$H151*$L151*$BV$10</f>
        <v>648062.55359999998</v>
      </c>
      <c r="BW151" s="44"/>
      <c r="BX151" s="36">
        <f>BW151*$E151*$F151*$H151*$L151*$BX$10</f>
        <v>0</v>
      </c>
      <c r="BY151" s="39"/>
      <c r="BZ151" s="36">
        <f>BY151*$E151*$F151*$H151*$L151*$BZ$10</f>
        <v>0</v>
      </c>
      <c r="CA151" s="44"/>
      <c r="CB151" s="41">
        <f>CA151*$E151*$F151*$H151*$L151*$CB$10</f>
        <v>0</v>
      </c>
      <c r="CC151" s="71">
        <v>10</v>
      </c>
      <c r="CD151" s="36">
        <f>CC151*$E151*$F151*$H151*$L151*$CD$10</f>
        <v>540052.12800000003</v>
      </c>
      <c r="CE151" s="39"/>
      <c r="CF151" s="36">
        <f>CE151*$E151*$F151*$H151*$L151*$CF$10</f>
        <v>0</v>
      </c>
      <c r="CG151" s="37"/>
      <c r="CH151" s="36">
        <f>CG151*$E151*$F151*$H151*$L151*$CH$10</f>
        <v>0</v>
      </c>
      <c r="CI151" s="39"/>
      <c r="CJ151" s="36">
        <f>CI151*$E151*$F151*$H151*$L151*$CJ$10</f>
        <v>0</v>
      </c>
      <c r="CK151" s="39"/>
      <c r="CL151" s="36">
        <f>CK151*$E151*$F151*$H151*$L151*$CL$10</f>
        <v>0</v>
      </c>
      <c r="CM151" s="39"/>
      <c r="CN151" s="36">
        <f>CM151*$E151*$F151*$H151*$L151*$CN$10</f>
        <v>0</v>
      </c>
      <c r="CO151" s="39"/>
      <c r="CP151" s="36">
        <f>CO151*$E151*$F151*$H151*$L151*$CP$10</f>
        <v>0</v>
      </c>
      <c r="CQ151" s="39"/>
      <c r="CR151" s="36">
        <f>CQ151*$E151*$F151*$H151*$M151*$CR$10</f>
        <v>0</v>
      </c>
      <c r="CS151" s="39"/>
      <c r="CT151" s="36">
        <f>CS151*$E151*$F151*$H151*$N151*$CT$10</f>
        <v>0</v>
      </c>
      <c r="CU151" s="37"/>
      <c r="CV151" s="36">
        <f>CU151*E151*F151*H151</f>
        <v>0</v>
      </c>
      <c r="CW151" s="37"/>
      <c r="CX151" s="36"/>
      <c r="CY151" s="36"/>
      <c r="CZ151" s="36">
        <f>SUM(CY151*$E151*$F151*$H151*$K151*$R$10)</f>
        <v>0</v>
      </c>
      <c r="DA151" s="36"/>
      <c r="DB151" s="36"/>
      <c r="DC151" s="36"/>
      <c r="DD151" s="36"/>
      <c r="DE151" s="43">
        <f>SUM(Q151+O151+AA151+S151+U151+AC151+Y151+W151+AE151+AI151+AG151+AK151+AM151+AQ151+BM151+BS151+AO151+BA151+BC151+CE151+CG151+CC151+CI151+CK151+BW151+BY151+AS151+AU151+AW151+AY151+BO151+BQ151+BU151+BE151+BG151+BI151+BK151+CA151+CM151+CO151+CQ151+CS151+CU151+CW151+DA151+DC151)</f>
        <v>22</v>
      </c>
      <c r="DF151" s="43">
        <f>SUM(R151+P151+AB151+T151+V151+AD151+Z151+X151+AF151+AJ151+AH151+AL151+AN151+AR151+BN151+BT151+AP151+BB151+BD151+CF151+CH151+CD151+CJ151+CL151+BX151+BZ151+AT151+AV151+AX151+AZ151+BP151+BR151+BV151+BF151+BH151+BJ151+BL151+CB151+CN151+CP151+CR151+CT151+CV151+CX151+DB151+DD151)</f>
        <v>1188114.6816</v>
      </c>
    </row>
    <row r="152" spans="1:110" s="73" customFormat="1" x14ac:dyDescent="0.25">
      <c r="A152" s="68"/>
      <c r="B152" s="14">
        <v>116</v>
      </c>
      <c r="C152" s="45" t="s">
        <v>397</v>
      </c>
      <c r="D152" s="97" t="s">
        <v>398</v>
      </c>
      <c r="E152" s="29">
        <v>13916</v>
      </c>
      <c r="F152" s="63">
        <v>0.89</v>
      </c>
      <c r="G152" s="31"/>
      <c r="H152" s="69">
        <v>1</v>
      </c>
      <c r="I152" s="70"/>
      <c r="J152" s="70"/>
      <c r="K152" s="34">
        <v>1.4</v>
      </c>
      <c r="L152" s="34">
        <v>1.68</v>
      </c>
      <c r="M152" s="34">
        <v>2.23</v>
      </c>
      <c r="N152" s="35">
        <v>2.57</v>
      </c>
      <c r="O152" s="46"/>
      <c r="P152" s="36">
        <f>SUM(O152*$E152*$F152*$H152*$K152*$P$10)</f>
        <v>0</v>
      </c>
      <c r="Q152" s="39"/>
      <c r="R152" s="36">
        <f>SUM(Q152*$E152*$F152*$H152*$K152*$R$10)</f>
        <v>0</v>
      </c>
      <c r="S152" s="39"/>
      <c r="T152" s="37">
        <f>SUM(S152*$E152*$F152*$H152*$K152*$T$10)</f>
        <v>0</v>
      </c>
      <c r="U152" s="39"/>
      <c r="V152" s="36">
        <f>SUM(U152*$E152*$F152*$H152*$K152*$V$10)</f>
        <v>0</v>
      </c>
      <c r="W152" s="39"/>
      <c r="X152" s="36">
        <f>SUM(W152*$E152*$F152*$H152*$K152*$X$10)</f>
        <v>0</v>
      </c>
      <c r="Y152" s="39"/>
      <c r="Z152" s="37">
        <f>SUM(Y152*$E152*$F152*$H152*$K152*$Z$10)</f>
        <v>0</v>
      </c>
      <c r="AA152" s="64">
        <v>0</v>
      </c>
      <c r="AB152" s="36">
        <v>0</v>
      </c>
      <c r="AC152" s="39">
        <v>0</v>
      </c>
      <c r="AD152" s="36">
        <v>0</v>
      </c>
      <c r="AE152" s="39">
        <v>0</v>
      </c>
      <c r="AF152" s="36">
        <v>0</v>
      </c>
      <c r="AG152" s="39">
        <v>0</v>
      </c>
      <c r="AH152" s="36">
        <v>0</v>
      </c>
      <c r="AI152" s="39">
        <v>0</v>
      </c>
      <c r="AJ152" s="36">
        <v>0</v>
      </c>
      <c r="AK152" s="39"/>
      <c r="AL152" s="36">
        <f>AK152*$E152*$F152*$H152*$L152*$AL$10</f>
        <v>0</v>
      </c>
      <c r="AM152" s="64"/>
      <c r="AN152" s="36">
        <f>SUM(AM152*$E152*$F152*$H152*$K152*$AN$10)</f>
        <v>0</v>
      </c>
      <c r="AO152" s="39"/>
      <c r="AP152" s="37">
        <f>SUM(AO152*$E152*$F152*$H152*$K152*$AP$10)</f>
        <v>0</v>
      </c>
      <c r="AQ152" s="39"/>
      <c r="AR152" s="36">
        <f>SUM(AQ152*$E152*$F152*$H152*$K152*$AR$10)</f>
        <v>0</v>
      </c>
      <c r="AS152" s="39"/>
      <c r="AT152" s="36">
        <f>SUM(AS152*$E152*$F152*$H152*$K152*$AT$10)</f>
        <v>0</v>
      </c>
      <c r="AU152" s="39"/>
      <c r="AV152" s="36">
        <f>SUM(AU152*$E152*$F152*$H152*$K152*$AV$10)</f>
        <v>0</v>
      </c>
      <c r="AW152" s="39"/>
      <c r="AX152" s="36">
        <f>SUM(AW152*$E152*$F152*$H152*$K152*$AX$10)</f>
        <v>0</v>
      </c>
      <c r="AY152" s="39"/>
      <c r="AZ152" s="36">
        <f>SUM(AY152*$E152*$F152*$H152*$K152*$AZ$10)</f>
        <v>0</v>
      </c>
      <c r="BA152" s="39"/>
      <c r="BB152" s="36">
        <f>SUM(BA152*$E152*$F152*$H152*$K152*$BB$10)</f>
        <v>0</v>
      </c>
      <c r="BC152" s="37">
        <v>10</v>
      </c>
      <c r="BD152" s="36">
        <f>SUM(BC152*$E152*$F152*$H152*$K152*$BD$10)</f>
        <v>173393.36000000002</v>
      </c>
      <c r="BE152" s="39"/>
      <c r="BF152" s="36">
        <f>SUM(BE152*$E152*$F152*$H152*$K152*$BF$10)</f>
        <v>0</v>
      </c>
      <c r="BG152" s="39"/>
      <c r="BH152" s="36">
        <f>SUM(BG152*$E152*$F152*$H152*$K152*$BH$10)</f>
        <v>0</v>
      </c>
      <c r="BI152" s="39"/>
      <c r="BJ152" s="36">
        <f>SUM(BI152*$E152*$F152*$H152*$K152*$BJ$10)</f>
        <v>0</v>
      </c>
      <c r="BK152" s="37">
        <v>25</v>
      </c>
      <c r="BL152" s="36">
        <f>SUM(BK152*$E152*$F152*$H152*$K152*$BL$10)</f>
        <v>433483.39999999997</v>
      </c>
      <c r="BM152" s="39"/>
      <c r="BN152" s="36">
        <f>BM152*$E152*$F152*$H152*$L152*$BN$10</f>
        <v>0</v>
      </c>
      <c r="BO152" s="39"/>
      <c r="BP152" s="36">
        <f>BO152*$E152*$F152*$H152*$L152*$BP$10</f>
        <v>0</v>
      </c>
      <c r="BQ152" s="77"/>
      <c r="BR152" s="37">
        <f>BQ152*$E152*$F152*$H152*$L152*$BR$10</f>
        <v>0</v>
      </c>
      <c r="BS152" s="72"/>
      <c r="BT152" s="36">
        <f>BS152*$E152*$F152*$H152*$L152*$BT$10</f>
        <v>0</v>
      </c>
      <c r="BU152" s="37">
        <v>51</v>
      </c>
      <c r="BV152" s="36">
        <f>BU152*$E152*$F152*$H152*$L152*$BV$10</f>
        <v>1061167.3632</v>
      </c>
      <c r="BW152" s="40">
        <v>27</v>
      </c>
      <c r="BX152" s="36">
        <f>BW152*$E152*$F152*$H152*$L152*$BX$10</f>
        <v>561794.48639999994</v>
      </c>
      <c r="BY152" s="37">
        <v>36</v>
      </c>
      <c r="BZ152" s="36">
        <f>BY152*$E152*$F152*$H152*$L152*$BZ$10</f>
        <v>749059.31519999995</v>
      </c>
      <c r="CA152" s="44"/>
      <c r="CB152" s="41">
        <f>CA152*$E152*$F152*$H152*$L152*$CB$10</f>
        <v>0</v>
      </c>
      <c r="CC152" s="71">
        <v>30</v>
      </c>
      <c r="CD152" s="36">
        <f>CC152*$E152*$F152*$H152*$L152*$CD$10</f>
        <v>624216.09600000002</v>
      </c>
      <c r="CE152" s="39"/>
      <c r="CF152" s="36">
        <f>CE152*$E152*$F152*$H152*$L152*$CF$10</f>
        <v>0</v>
      </c>
      <c r="CG152" s="37">
        <v>8</v>
      </c>
      <c r="CH152" s="36">
        <f>CG152*$E152*$F152*$H152*$L152*$CH$10</f>
        <v>166457.6256</v>
      </c>
      <c r="CI152" s="37">
        <v>4</v>
      </c>
      <c r="CJ152" s="36">
        <f>CI152*$E152*$F152*$H152*$L152*$CJ$10</f>
        <v>83228.8128</v>
      </c>
      <c r="CK152" s="39"/>
      <c r="CL152" s="36">
        <f>CK152*$E152*$F152*$H152*$L152*$CL$10</f>
        <v>0</v>
      </c>
      <c r="CM152" s="37">
        <v>7</v>
      </c>
      <c r="CN152" s="36">
        <f>CM152*$E152*$F152*$H152*$L152*$CN$10</f>
        <v>145650.42240000001</v>
      </c>
      <c r="CO152" s="39"/>
      <c r="CP152" s="36">
        <f>CO152*$E152*$F152*$H152*$L152*$CP$10</f>
        <v>0</v>
      </c>
      <c r="CQ152" s="72"/>
      <c r="CR152" s="36">
        <f>CQ152*$E152*$F152*$H152*$M152*$CR$10</f>
        <v>0</v>
      </c>
      <c r="CS152" s="72"/>
      <c r="CT152" s="36">
        <f>CS152*$E152*$F152*$H152*$N152*$CT$10</f>
        <v>0</v>
      </c>
      <c r="CU152" s="37"/>
      <c r="CV152" s="36">
        <f>CU152*E152*F152*H152</f>
        <v>0</v>
      </c>
      <c r="CW152" s="37"/>
      <c r="CX152" s="36"/>
      <c r="CY152" s="36"/>
      <c r="CZ152" s="36">
        <f>SUM(CY152*$E152*$F152*$H152*$K152*$R$10)</f>
        <v>0</v>
      </c>
      <c r="DA152" s="36"/>
      <c r="DB152" s="36"/>
      <c r="DC152" s="36"/>
      <c r="DD152" s="36"/>
      <c r="DE152" s="43">
        <f>SUM(Q152+O152+AA152+S152+U152+AC152+Y152+W152+AE152+AI152+AG152+AK152+AM152+AQ152+BM152+BS152+AO152+BA152+BC152+CE152+CG152+CC152+CI152+CK152+BW152+BY152+AS152+AU152+AW152+AY152+BO152+BQ152+BU152+BE152+BG152+BI152+BK152+CA152+CM152+CO152+CQ152+CS152+CU152+CW152+DA152+DC152)</f>
        <v>198</v>
      </c>
      <c r="DF152" s="43">
        <f>SUM(R152+P152+AB152+T152+V152+AD152+Z152+X152+AF152+AJ152+AH152+AL152+AN152+AR152+BN152+BT152+AP152+BB152+BD152+CF152+CH152+CD152+CJ152+CL152+BX152+BZ152+AT152+AV152+AX152+AZ152+BP152+BR152+BV152+BF152+BH152+BJ152+BL152+CB152+CN152+CP152+CR152+CT152+CV152+CX152+DB152+DD152)</f>
        <v>3998450.8816</v>
      </c>
    </row>
    <row r="153" spans="1:110" ht="15" x14ac:dyDescent="0.25">
      <c r="A153" s="159">
        <v>23</v>
      </c>
      <c r="B153" s="159"/>
      <c r="C153" s="187" t="s">
        <v>399</v>
      </c>
      <c r="D153" s="185" t="s">
        <v>400</v>
      </c>
      <c r="E153" s="170">
        <v>13916</v>
      </c>
      <c r="F153" s="178"/>
      <c r="G153" s="172"/>
      <c r="H153" s="163"/>
      <c r="I153" s="139"/>
      <c r="J153" s="139"/>
      <c r="K153" s="173">
        <v>1.4</v>
      </c>
      <c r="L153" s="173">
        <v>1.68</v>
      </c>
      <c r="M153" s="173">
        <v>2.23</v>
      </c>
      <c r="N153" s="174">
        <v>2.57</v>
      </c>
      <c r="O153" s="179">
        <f>O154</f>
        <v>0</v>
      </c>
      <c r="P153" s="179">
        <f t="shared" ref="P153:CA153" si="291">P154</f>
        <v>0</v>
      </c>
      <c r="Q153" s="179">
        <f t="shared" si="291"/>
        <v>0</v>
      </c>
      <c r="R153" s="179">
        <f t="shared" si="291"/>
        <v>0</v>
      </c>
      <c r="S153" s="179">
        <f t="shared" si="291"/>
        <v>0</v>
      </c>
      <c r="T153" s="179">
        <f t="shared" si="291"/>
        <v>0</v>
      </c>
      <c r="U153" s="179">
        <f t="shared" si="291"/>
        <v>0</v>
      </c>
      <c r="V153" s="179">
        <f t="shared" si="291"/>
        <v>0</v>
      </c>
      <c r="W153" s="179">
        <f t="shared" si="291"/>
        <v>0</v>
      </c>
      <c r="X153" s="179">
        <f t="shared" si="291"/>
        <v>0</v>
      </c>
      <c r="Y153" s="179">
        <f t="shared" si="291"/>
        <v>0</v>
      </c>
      <c r="Z153" s="179">
        <f t="shared" si="291"/>
        <v>0</v>
      </c>
      <c r="AA153" s="179">
        <f t="shared" si="291"/>
        <v>0</v>
      </c>
      <c r="AB153" s="179">
        <f t="shared" si="291"/>
        <v>0</v>
      </c>
      <c r="AC153" s="179">
        <f t="shared" si="291"/>
        <v>0</v>
      </c>
      <c r="AD153" s="179">
        <f t="shared" si="291"/>
        <v>0</v>
      </c>
      <c r="AE153" s="179">
        <f t="shared" si="291"/>
        <v>0</v>
      </c>
      <c r="AF153" s="179">
        <f t="shared" si="291"/>
        <v>0</v>
      </c>
      <c r="AG153" s="179">
        <f t="shared" si="291"/>
        <v>25</v>
      </c>
      <c r="AH153" s="179">
        <f t="shared" si="291"/>
        <v>438354</v>
      </c>
      <c r="AI153" s="179">
        <f t="shared" si="291"/>
        <v>0</v>
      </c>
      <c r="AJ153" s="179">
        <f t="shared" si="291"/>
        <v>0</v>
      </c>
      <c r="AK153" s="179">
        <f t="shared" si="291"/>
        <v>12</v>
      </c>
      <c r="AL153" s="179">
        <f t="shared" si="291"/>
        <v>252491.90400000001</v>
      </c>
      <c r="AM153" s="179">
        <f t="shared" si="291"/>
        <v>0</v>
      </c>
      <c r="AN153" s="179">
        <f t="shared" si="291"/>
        <v>0</v>
      </c>
      <c r="AO153" s="179">
        <f t="shared" si="291"/>
        <v>0</v>
      </c>
      <c r="AP153" s="179">
        <f t="shared" si="291"/>
        <v>0</v>
      </c>
      <c r="AQ153" s="179">
        <f t="shared" si="291"/>
        <v>0</v>
      </c>
      <c r="AR153" s="179">
        <f t="shared" si="291"/>
        <v>0</v>
      </c>
      <c r="AS153" s="179">
        <f t="shared" si="291"/>
        <v>230</v>
      </c>
      <c r="AT153" s="179">
        <f t="shared" si="291"/>
        <v>4032856.8</v>
      </c>
      <c r="AU153" s="179">
        <f t="shared" si="291"/>
        <v>0</v>
      </c>
      <c r="AV153" s="179">
        <f t="shared" si="291"/>
        <v>0</v>
      </c>
      <c r="AW153" s="179">
        <f t="shared" si="291"/>
        <v>0</v>
      </c>
      <c r="AX153" s="179">
        <f t="shared" si="291"/>
        <v>0</v>
      </c>
      <c r="AY153" s="179">
        <f t="shared" si="291"/>
        <v>0</v>
      </c>
      <c r="AZ153" s="179">
        <f t="shared" si="291"/>
        <v>0</v>
      </c>
      <c r="BA153" s="179">
        <f t="shared" si="291"/>
        <v>0</v>
      </c>
      <c r="BB153" s="179">
        <f t="shared" si="291"/>
        <v>0</v>
      </c>
      <c r="BC153" s="179">
        <f t="shared" si="291"/>
        <v>15</v>
      </c>
      <c r="BD153" s="179">
        <f t="shared" si="291"/>
        <v>263012.39999999997</v>
      </c>
      <c r="BE153" s="179">
        <f t="shared" si="291"/>
        <v>2</v>
      </c>
      <c r="BF153" s="179">
        <f t="shared" si="291"/>
        <v>35068.32</v>
      </c>
      <c r="BG153" s="179">
        <f t="shared" si="291"/>
        <v>0</v>
      </c>
      <c r="BH153" s="179">
        <f t="shared" si="291"/>
        <v>0</v>
      </c>
      <c r="BI153" s="179">
        <f t="shared" si="291"/>
        <v>0</v>
      </c>
      <c r="BJ153" s="179">
        <f t="shared" si="291"/>
        <v>0</v>
      </c>
      <c r="BK153" s="179">
        <f t="shared" si="291"/>
        <v>331</v>
      </c>
      <c r="BL153" s="179">
        <f t="shared" si="291"/>
        <v>5803806.96</v>
      </c>
      <c r="BM153" s="179">
        <f t="shared" si="291"/>
        <v>0</v>
      </c>
      <c r="BN153" s="179">
        <f t="shared" si="291"/>
        <v>0</v>
      </c>
      <c r="BO153" s="179">
        <f t="shared" si="291"/>
        <v>0</v>
      </c>
      <c r="BP153" s="179">
        <f t="shared" si="291"/>
        <v>0</v>
      </c>
      <c r="BQ153" s="179">
        <f t="shared" si="291"/>
        <v>0</v>
      </c>
      <c r="BR153" s="179">
        <f t="shared" si="291"/>
        <v>0</v>
      </c>
      <c r="BS153" s="179">
        <f t="shared" si="291"/>
        <v>0</v>
      </c>
      <c r="BT153" s="179">
        <f t="shared" si="291"/>
        <v>0</v>
      </c>
      <c r="BU153" s="179">
        <f t="shared" si="291"/>
        <v>0</v>
      </c>
      <c r="BV153" s="179">
        <f t="shared" si="291"/>
        <v>0</v>
      </c>
      <c r="BW153" s="179">
        <f t="shared" si="291"/>
        <v>29</v>
      </c>
      <c r="BX153" s="179">
        <f t="shared" si="291"/>
        <v>610188.76800000004</v>
      </c>
      <c r="BY153" s="179">
        <f t="shared" si="291"/>
        <v>134</v>
      </c>
      <c r="BZ153" s="179">
        <f t="shared" si="291"/>
        <v>2819492.9279999998</v>
      </c>
      <c r="CA153" s="179">
        <f t="shared" si="291"/>
        <v>0</v>
      </c>
      <c r="CB153" s="179">
        <f t="shared" ref="CB153:DF153" si="292">CB154</f>
        <v>0</v>
      </c>
      <c r="CC153" s="179">
        <f t="shared" si="292"/>
        <v>0</v>
      </c>
      <c r="CD153" s="179">
        <f t="shared" si="292"/>
        <v>0</v>
      </c>
      <c r="CE153" s="179">
        <f t="shared" si="292"/>
        <v>0</v>
      </c>
      <c r="CF153" s="179">
        <f t="shared" si="292"/>
        <v>0</v>
      </c>
      <c r="CG153" s="179">
        <f t="shared" si="292"/>
        <v>15</v>
      </c>
      <c r="CH153" s="179">
        <f t="shared" si="292"/>
        <v>315614.88</v>
      </c>
      <c r="CI153" s="179">
        <f t="shared" si="292"/>
        <v>70</v>
      </c>
      <c r="CJ153" s="179">
        <f t="shared" si="292"/>
        <v>1472869.44</v>
      </c>
      <c r="CK153" s="179">
        <f t="shared" si="292"/>
        <v>0</v>
      </c>
      <c r="CL153" s="179">
        <f t="shared" si="292"/>
        <v>0</v>
      </c>
      <c r="CM153" s="179">
        <f t="shared" si="292"/>
        <v>27</v>
      </c>
      <c r="CN153" s="179">
        <f t="shared" si="292"/>
        <v>568106.78399999999</v>
      </c>
      <c r="CO153" s="179">
        <f t="shared" si="292"/>
        <v>10</v>
      </c>
      <c r="CP153" s="179">
        <f t="shared" si="292"/>
        <v>210409.91999999998</v>
      </c>
      <c r="CQ153" s="179">
        <f t="shared" si="292"/>
        <v>50</v>
      </c>
      <c r="CR153" s="179">
        <f t="shared" si="292"/>
        <v>1396470.6</v>
      </c>
      <c r="CS153" s="179">
        <f t="shared" si="292"/>
        <v>20</v>
      </c>
      <c r="CT153" s="179">
        <f t="shared" si="292"/>
        <v>643754.15999999992</v>
      </c>
      <c r="CU153" s="179">
        <f t="shared" si="292"/>
        <v>0</v>
      </c>
      <c r="CV153" s="179">
        <f t="shared" si="292"/>
        <v>0</v>
      </c>
      <c r="CW153" s="179">
        <f t="shared" si="292"/>
        <v>0</v>
      </c>
      <c r="CX153" s="179">
        <f t="shared" si="292"/>
        <v>0</v>
      </c>
      <c r="CY153" s="179">
        <f t="shared" si="292"/>
        <v>0</v>
      </c>
      <c r="CZ153" s="179">
        <f t="shared" si="292"/>
        <v>0</v>
      </c>
      <c r="DA153" s="179">
        <f t="shared" si="292"/>
        <v>0</v>
      </c>
      <c r="DB153" s="179">
        <f t="shared" si="292"/>
        <v>0</v>
      </c>
      <c r="DC153" s="179">
        <f t="shared" si="292"/>
        <v>0</v>
      </c>
      <c r="DD153" s="179">
        <f t="shared" si="292"/>
        <v>0</v>
      </c>
      <c r="DE153" s="179">
        <f t="shared" si="292"/>
        <v>970</v>
      </c>
      <c r="DF153" s="179">
        <f t="shared" si="292"/>
        <v>18862497.864000004</v>
      </c>
    </row>
    <row r="154" spans="1:110" x14ac:dyDescent="0.25">
      <c r="A154" s="14"/>
      <c r="B154" s="14">
        <v>117</v>
      </c>
      <c r="C154" s="45" t="s">
        <v>401</v>
      </c>
      <c r="D154" s="96" t="s">
        <v>402</v>
      </c>
      <c r="E154" s="29">
        <v>13916</v>
      </c>
      <c r="F154" s="30">
        <v>0.9</v>
      </c>
      <c r="G154" s="31"/>
      <c r="H154" s="32">
        <v>1</v>
      </c>
      <c r="I154" s="33"/>
      <c r="J154" s="33"/>
      <c r="K154" s="34">
        <v>1.4</v>
      </c>
      <c r="L154" s="34">
        <v>1.68</v>
      </c>
      <c r="M154" s="34">
        <v>2.23</v>
      </c>
      <c r="N154" s="35">
        <v>2.57</v>
      </c>
      <c r="O154" s="46"/>
      <c r="P154" s="36">
        <f>SUM(O154*$E154*$F154*$H154*$K154*$P$10)</f>
        <v>0</v>
      </c>
      <c r="Q154" s="39"/>
      <c r="R154" s="36">
        <f>SUM(Q154*$E154*$F154*$H154*$K154*$R$10)</f>
        <v>0</v>
      </c>
      <c r="S154" s="39"/>
      <c r="T154" s="37">
        <f>SUM(S154*$E154*$F154*$H154*$K154*$T$10)</f>
        <v>0</v>
      </c>
      <c r="U154" s="39"/>
      <c r="V154" s="36">
        <f>SUM(U154*$E154*$F154*$H154*$K154*$V$10)</f>
        <v>0</v>
      </c>
      <c r="W154" s="39"/>
      <c r="X154" s="36">
        <f>SUM(W154*$E154*$F154*$H154*$K154*$X$10)</f>
        <v>0</v>
      </c>
      <c r="Y154" s="39"/>
      <c r="Z154" s="37">
        <f>SUM(Y154*$E154*$F154*$H154*$K154*$Z$10)</f>
        <v>0</v>
      </c>
      <c r="AA154" s="64">
        <v>0</v>
      </c>
      <c r="AB154" s="36">
        <v>0</v>
      </c>
      <c r="AC154" s="37">
        <v>0</v>
      </c>
      <c r="AD154" s="36">
        <v>0</v>
      </c>
      <c r="AE154" s="39">
        <v>0</v>
      </c>
      <c r="AF154" s="36">
        <v>0</v>
      </c>
      <c r="AG154" s="44">
        <v>25</v>
      </c>
      <c r="AH154" s="36">
        <f>AG154*E154*F154*H154*K154</f>
        <v>438354</v>
      </c>
      <c r="AI154" s="39">
        <v>0</v>
      </c>
      <c r="AJ154" s="36">
        <v>0</v>
      </c>
      <c r="AK154" s="71">
        <v>12</v>
      </c>
      <c r="AL154" s="36">
        <f>AK154*$E154*$F154*$H154*$L154*$AL$10</f>
        <v>252491.90400000001</v>
      </c>
      <c r="AM154" s="64"/>
      <c r="AN154" s="36">
        <f>SUM(AM154*$E154*$F154*$H154*$K154*$AN$10)</f>
        <v>0</v>
      </c>
      <c r="AO154" s="39"/>
      <c r="AP154" s="37">
        <f>SUM(AO154*$E154*$F154*$H154*$K154*$AP$10)</f>
        <v>0</v>
      </c>
      <c r="AQ154" s="39"/>
      <c r="AR154" s="36">
        <f>SUM(AQ154*$E154*$F154*$H154*$K154*$AR$10)</f>
        <v>0</v>
      </c>
      <c r="AS154" s="37">
        <v>230</v>
      </c>
      <c r="AT154" s="36">
        <f>SUM(AS154*$E154*$F154*$H154*$K154*$AT$10)</f>
        <v>4032856.8</v>
      </c>
      <c r="AU154" s="39"/>
      <c r="AV154" s="36">
        <f>SUM(AU154*$E154*$F154*$H154*$K154*$AV$10)</f>
        <v>0</v>
      </c>
      <c r="AW154" s="39"/>
      <c r="AX154" s="36">
        <f>SUM(AW154*$E154*$F154*$H154*$K154*$AX$10)</f>
        <v>0</v>
      </c>
      <c r="AY154" s="39"/>
      <c r="AZ154" s="36">
        <f>SUM(AY154*$E154*$F154*$H154*$K154*$AZ$10)</f>
        <v>0</v>
      </c>
      <c r="BA154" s="39"/>
      <c r="BB154" s="36">
        <f>SUM(BA154*$E154*$F154*$H154*$K154*$BB$10)</f>
        <v>0</v>
      </c>
      <c r="BC154" s="37">
        <v>15</v>
      </c>
      <c r="BD154" s="36">
        <f>SUM(BC154*$E154*$F154*$H154*$K154*$BD$10)</f>
        <v>263012.39999999997</v>
      </c>
      <c r="BE154" s="37">
        <v>2</v>
      </c>
      <c r="BF154" s="36">
        <f>SUM(BE154*$E154*$F154*$H154*$K154*$BF$10)</f>
        <v>35068.32</v>
      </c>
      <c r="BG154" s="39"/>
      <c r="BH154" s="36">
        <f>SUM(BG154*$E154*$F154*$H154*$K154*$BH$10)</f>
        <v>0</v>
      </c>
      <c r="BI154" s="39"/>
      <c r="BJ154" s="36">
        <f>SUM(BI154*$E154*$F154*$H154*$K154*$BJ$10)</f>
        <v>0</v>
      </c>
      <c r="BK154" s="37">
        <v>331</v>
      </c>
      <c r="BL154" s="36">
        <f>SUM(BK154*$E154*$F154*$H154*$K154*$BL$10)</f>
        <v>5803806.96</v>
      </c>
      <c r="BM154" s="39"/>
      <c r="BN154" s="36">
        <f>BM154*$E154*$F154*$H154*$L154*$BN$10</f>
        <v>0</v>
      </c>
      <c r="BO154" s="39"/>
      <c r="BP154" s="36">
        <f>BO154*$E154*$F154*$H154*$L154*$BP$10</f>
        <v>0</v>
      </c>
      <c r="BQ154" s="77"/>
      <c r="BR154" s="37">
        <f>BQ154*$E154*$F154*$H154*$L154*$BR$10</f>
        <v>0</v>
      </c>
      <c r="BS154" s="72"/>
      <c r="BT154" s="36">
        <f>BS154*$E154*$F154*$H154*$L154*$BT$10</f>
        <v>0</v>
      </c>
      <c r="BU154" s="72"/>
      <c r="BV154" s="36">
        <f>BU154*$E154*$F154*$H154*$L154*$BV$10</f>
        <v>0</v>
      </c>
      <c r="BW154" s="40">
        <v>29</v>
      </c>
      <c r="BX154" s="36">
        <f>BW154*$E154*$F154*$H154*$L154*$BX$10</f>
        <v>610188.76800000004</v>
      </c>
      <c r="BY154" s="37">
        <v>134</v>
      </c>
      <c r="BZ154" s="36">
        <f>BY154*$E154*$F154*$H154*$L154*$BZ$10</f>
        <v>2819492.9279999998</v>
      </c>
      <c r="CA154" s="40"/>
      <c r="CB154" s="41">
        <f>CA154*$E154*$F154*$H154*$L154*$CB$10</f>
        <v>0</v>
      </c>
      <c r="CC154" s="72"/>
      <c r="CD154" s="36">
        <f>CC154*$E154*$F154*$H154*$L154*$CD$10</f>
        <v>0</v>
      </c>
      <c r="CE154" s="39"/>
      <c r="CF154" s="36">
        <f>CE154*$E154*$F154*$H154*$L154*$CF$10</f>
        <v>0</v>
      </c>
      <c r="CG154" s="37">
        <v>15</v>
      </c>
      <c r="CH154" s="36">
        <f>CG154*$E154*$F154*$H154*$L154*$CH$10</f>
        <v>315614.88</v>
      </c>
      <c r="CI154" s="71">
        <v>70</v>
      </c>
      <c r="CJ154" s="36">
        <f>CI154*$E154*$F154*$H154*$L154*$CJ$10</f>
        <v>1472869.44</v>
      </c>
      <c r="CK154" s="72"/>
      <c r="CL154" s="36">
        <f>CK154*$E154*$F154*$H154*$L154*$CL$10</f>
        <v>0</v>
      </c>
      <c r="CM154" s="37">
        <v>27</v>
      </c>
      <c r="CN154" s="36">
        <f>CM154*$E154*$F154*$H154*$L154*$CN$10</f>
        <v>568106.78399999999</v>
      </c>
      <c r="CO154" s="37">
        <v>10</v>
      </c>
      <c r="CP154" s="36">
        <f>CO154*$E154*$F154*$H154*$L154*$CP$10</f>
        <v>210409.91999999998</v>
      </c>
      <c r="CQ154" s="71">
        <v>50</v>
      </c>
      <c r="CR154" s="36">
        <f>CQ154*$E154*$F154*$H154*$M154*$CR$10</f>
        <v>1396470.6</v>
      </c>
      <c r="CS154" s="71">
        <v>20</v>
      </c>
      <c r="CT154" s="36">
        <f>CS154*$E154*$F154*$H154*$N154*$CT$10</f>
        <v>643754.15999999992</v>
      </c>
      <c r="CU154" s="37"/>
      <c r="CV154" s="36">
        <f>CU154*E154*F154*H154</f>
        <v>0</v>
      </c>
      <c r="CW154" s="37"/>
      <c r="CX154" s="36"/>
      <c r="CY154" s="36"/>
      <c r="CZ154" s="36">
        <f>SUM(CY154*$E154*$F154*$H154*$K154*$R$10)</f>
        <v>0</v>
      </c>
      <c r="DA154" s="36"/>
      <c r="DB154" s="36"/>
      <c r="DC154" s="36"/>
      <c r="DD154" s="36"/>
      <c r="DE154" s="43">
        <f>SUM(Q154+O154+AA154+S154+U154+AC154+Y154+W154+AE154+AI154+AG154+AK154+AM154+AQ154+BM154+BS154+AO154+BA154+BC154+CE154+CG154+CC154+CI154+CK154+BW154+BY154+AS154+AU154+AW154+AY154+BO154+BQ154+BU154+BE154+BG154+BI154+BK154+CA154+CM154+CO154+CQ154+CS154+CU154+CW154+DA154+DC154)</f>
        <v>970</v>
      </c>
      <c r="DF154" s="43">
        <f>SUM(R154+P154+AB154+T154+V154+AD154+Z154+X154+AF154+AJ154+AH154+AL154+AN154+AR154+BN154+BT154+AP154+BB154+BD154+CF154+CH154+CD154+CJ154+CL154+BX154+BZ154+AT154+AV154+AX154+AZ154+BP154+BR154+BV154+BF154+BH154+BJ154+BL154+CB154+CN154+CP154+CR154+CT154+CV154+CX154+DB154+DD154)</f>
        <v>18862497.864000004</v>
      </c>
    </row>
    <row r="155" spans="1:110" ht="15" x14ac:dyDescent="0.25">
      <c r="A155" s="159">
        <v>24</v>
      </c>
      <c r="B155" s="159"/>
      <c r="C155" s="187" t="s">
        <v>403</v>
      </c>
      <c r="D155" s="185" t="s">
        <v>404</v>
      </c>
      <c r="E155" s="170">
        <v>13916</v>
      </c>
      <c r="F155" s="178"/>
      <c r="G155" s="172"/>
      <c r="H155" s="163"/>
      <c r="I155" s="139"/>
      <c r="J155" s="139"/>
      <c r="K155" s="173">
        <v>1.4</v>
      </c>
      <c r="L155" s="173">
        <v>1.68</v>
      </c>
      <c r="M155" s="173">
        <v>2.23</v>
      </c>
      <c r="N155" s="174">
        <v>2.57</v>
      </c>
      <c r="O155" s="179">
        <f>O156</f>
        <v>120</v>
      </c>
      <c r="P155" s="179">
        <f t="shared" ref="P155:CA155" si="293">P156</f>
        <v>3413316.4799999995</v>
      </c>
      <c r="Q155" s="179">
        <f t="shared" si="293"/>
        <v>0</v>
      </c>
      <c r="R155" s="179">
        <f t="shared" si="293"/>
        <v>0</v>
      </c>
      <c r="S155" s="179">
        <f t="shared" si="293"/>
        <v>0</v>
      </c>
      <c r="T155" s="179">
        <f t="shared" si="293"/>
        <v>0</v>
      </c>
      <c r="U155" s="179">
        <f t="shared" si="293"/>
        <v>0</v>
      </c>
      <c r="V155" s="179">
        <f t="shared" si="293"/>
        <v>0</v>
      </c>
      <c r="W155" s="179">
        <f t="shared" si="293"/>
        <v>0</v>
      </c>
      <c r="X155" s="179">
        <f t="shared" si="293"/>
        <v>0</v>
      </c>
      <c r="Y155" s="179">
        <f t="shared" si="293"/>
        <v>0</v>
      </c>
      <c r="Z155" s="179">
        <f t="shared" si="293"/>
        <v>0</v>
      </c>
      <c r="AA155" s="179">
        <f t="shared" si="293"/>
        <v>0</v>
      </c>
      <c r="AB155" s="179">
        <f t="shared" si="293"/>
        <v>0</v>
      </c>
      <c r="AC155" s="179">
        <f t="shared" si="293"/>
        <v>0</v>
      </c>
      <c r="AD155" s="179">
        <f t="shared" si="293"/>
        <v>0</v>
      </c>
      <c r="AE155" s="179">
        <f t="shared" si="293"/>
        <v>0</v>
      </c>
      <c r="AF155" s="179">
        <f t="shared" si="293"/>
        <v>0</v>
      </c>
      <c r="AG155" s="179">
        <f t="shared" si="293"/>
        <v>0</v>
      </c>
      <c r="AH155" s="179">
        <f t="shared" si="293"/>
        <v>0</v>
      </c>
      <c r="AI155" s="179">
        <f t="shared" si="293"/>
        <v>0</v>
      </c>
      <c r="AJ155" s="179">
        <f t="shared" si="293"/>
        <v>0</v>
      </c>
      <c r="AK155" s="179">
        <f t="shared" si="293"/>
        <v>40</v>
      </c>
      <c r="AL155" s="179">
        <f t="shared" si="293"/>
        <v>1365326.5919999999</v>
      </c>
      <c r="AM155" s="179">
        <f t="shared" si="293"/>
        <v>0</v>
      </c>
      <c r="AN155" s="179">
        <f t="shared" si="293"/>
        <v>0</v>
      </c>
      <c r="AO155" s="179">
        <f t="shared" si="293"/>
        <v>0</v>
      </c>
      <c r="AP155" s="179">
        <f t="shared" si="293"/>
        <v>0</v>
      </c>
      <c r="AQ155" s="179">
        <f t="shared" si="293"/>
        <v>0</v>
      </c>
      <c r="AR155" s="179">
        <f t="shared" si="293"/>
        <v>0</v>
      </c>
      <c r="AS155" s="179">
        <f t="shared" si="293"/>
        <v>0</v>
      </c>
      <c r="AT155" s="179">
        <f t="shared" si="293"/>
        <v>0</v>
      </c>
      <c r="AU155" s="179">
        <f t="shared" si="293"/>
        <v>0</v>
      </c>
      <c r="AV155" s="179">
        <f t="shared" si="293"/>
        <v>0</v>
      </c>
      <c r="AW155" s="179">
        <f t="shared" si="293"/>
        <v>0</v>
      </c>
      <c r="AX155" s="179">
        <f t="shared" si="293"/>
        <v>0</v>
      </c>
      <c r="AY155" s="179">
        <f t="shared" si="293"/>
        <v>0</v>
      </c>
      <c r="AZ155" s="179">
        <f t="shared" si="293"/>
        <v>0</v>
      </c>
      <c r="BA155" s="179">
        <f t="shared" si="293"/>
        <v>0</v>
      </c>
      <c r="BB155" s="179">
        <f t="shared" si="293"/>
        <v>0</v>
      </c>
      <c r="BC155" s="179">
        <f t="shared" si="293"/>
        <v>39</v>
      </c>
      <c r="BD155" s="179">
        <f t="shared" si="293"/>
        <v>1109327.8559999999</v>
      </c>
      <c r="BE155" s="179">
        <f t="shared" si="293"/>
        <v>0</v>
      </c>
      <c r="BF155" s="179">
        <f t="shared" si="293"/>
        <v>0</v>
      </c>
      <c r="BG155" s="179">
        <f t="shared" si="293"/>
        <v>0</v>
      </c>
      <c r="BH155" s="179">
        <f t="shared" si="293"/>
        <v>0</v>
      </c>
      <c r="BI155" s="179">
        <f t="shared" si="293"/>
        <v>0</v>
      </c>
      <c r="BJ155" s="179">
        <f t="shared" si="293"/>
        <v>0</v>
      </c>
      <c r="BK155" s="179">
        <f t="shared" si="293"/>
        <v>15</v>
      </c>
      <c r="BL155" s="179">
        <f t="shared" si="293"/>
        <v>426664.55999999994</v>
      </c>
      <c r="BM155" s="179">
        <f t="shared" si="293"/>
        <v>0</v>
      </c>
      <c r="BN155" s="179">
        <f t="shared" si="293"/>
        <v>0</v>
      </c>
      <c r="BO155" s="179">
        <f t="shared" si="293"/>
        <v>0</v>
      </c>
      <c r="BP155" s="179">
        <f t="shared" si="293"/>
        <v>0</v>
      </c>
      <c r="BQ155" s="179">
        <f t="shared" si="293"/>
        <v>0</v>
      </c>
      <c r="BR155" s="179">
        <f t="shared" si="293"/>
        <v>0</v>
      </c>
      <c r="BS155" s="179">
        <f t="shared" si="293"/>
        <v>0</v>
      </c>
      <c r="BT155" s="179">
        <f t="shared" si="293"/>
        <v>0</v>
      </c>
      <c r="BU155" s="179">
        <f t="shared" si="293"/>
        <v>0</v>
      </c>
      <c r="BV155" s="179">
        <f t="shared" si="293"/>
        <v>0</v>
      </c>
      <c r="BW155" s="179">
        <f t="shared" si="293"/>
        <v>2</v>
      </c>
      <c r="BX155" s="179">
        <f t="shared" si="293"/>
        <v>68266.329599999997</v>
      </c>
      <c r="BY155" s="179">
        <f t="shared" si="293"/>
        <v>0</v>
      </c>
      <c r="BZ155" s="179">
        <f t="shared" si="293"/>
        <v>0</v>
      </c>
      <c r="CA155" s="179">
        <f t="shared" si="293"/>
        <v>0</v>
      </c>
      <c r="CB155" s="179">
        <f t="shared" ref="CB155:DF155" si="294">CB156</f>
        <v>0</v>
      </c>
      <c r="CC155" s="179">
        <f t="shared" si="294"/>
        <v>60</v>
      </c>
      <c r="CD155" s="179">
        <f t="shared" si="294"/>
        <v>2047989.8879999998</v>
      </c>
      <c r="CE155" s="179">
        <f t="shared" si="294"/>
        <v>0</v>
      </c>
      <c r="CF155" s="179">
        <f t="shared" si="294"/>
        <v>0</v>
      </c>
      <c r="CG155" s="179">
        <f t="shared" si="294"/>
        <v>8</v>
      </c>
      <c r="CH155" s="179">
        <f t="shared" si="294"/>
        <v>273065.31839999999</v>
      </c>
      <c r="CI155" s="179">
        <f t="shared" si="294"/>
        <v>3</v>
      </c>
      <c r="CJ155" s="179">
        <f t="shared" si="294"/>
        <v>102399.4944</v>
      </c>
      <c r="CK155" s="179">
        <f t="shared" si="294"/>
        <v>3</v>
      </c>
      <c r="CL155" s="179">
        <f t="shared" si="294"/>
        <v>102399.4944</v>
      </c>
      <c r="CM155" s="179">
        <f t="shared" si="294"/>
        <v>16</v>
      </c>
      <c r="CN155" s="179">
        <f t="shared" si="294"/>
        <v>546130.63679999998</v>
      </c>
      <c r="CO155" s="179">
        <f t="shared" si="294"/>
        <v>2</v>
      </c>
      <c r="CP155" s="179">
        <f t="shared" si="294"/>
        <v>68266.329599999997</v>
      </c>
      <c r="CQ155" s="179">
        <f t="shared" si="294"/>
        <v>5</v>
      </c>
      <c r="CR155" s="179">
        <f t="shared" si="294"/>
        <v>226538.56400000001</v>
      </c>
      <c r="CS155" s="179">
        <f t="shared" si="294"/>
        <v>6</v>
      </c>
      <c r="CT155" s="179">
        <f t="shared" si="294"/>
        <v>313293.6912</v>
      </c>
      <c r="CU155" s="179">
        <f t="shared" si="294"/>
        <v>0</v>
      </c>
      <c r="CV155" s="179">
        <f t="shared" si="294"/>
        <v>0</v>
      </c>
      <c r="CW155" s="179">
        <f t="shared" si="294"/>
        <v>0</v>
      </c>
      <c r="CX155" s="179">
        <f t="shared" si="294"/>
        <v>0</v>
      </c>
      <c r="CY155" s="179">
        <f t="shared" si="294"/>
        <v>0</v>
      </c>
      <c r="CZ155" s="179">
        <f t="shared" si="294"/>
        <v>0</v>
      </c>
      <c r="DA155" s="179">
        <f t="shared" si="294"/>
        <v>0</v>
      </c>
      <c r="DB155" s="179">
        <f t="shared" si="294"/>
        <v>0</v>
      </c>
      <c r="DC155" s="179">
        <f t="shared" si="294"/>
        <v>0</v>
      </c>
      <c r="DD155" s="179">
        <f t="shared" si="294"/>
        <v>0</v>
      </c>
      <c r="DE155" s="179">
        <f t="shared" si="294"/>
        <v>319</v>
      </c>
      <c r="DF155" s="179">
        <f t="shared" si="294"/>
        <v>10062985.2344</v>
      </c>
    </row>
    <row r="156" spans="1:110" ht="30" x14ac:dyDescent="0.25">
      <c r="A156" s="14"/>
      <c r="B156" s="14">
        <v>118</v>
      </c>
      <c r="C156" s="45" t="s">
        <v>405</v>
      </c>
      <c r="D156" s="96" t="s">
        <v>406</v>
      </c>
      <c r="E156" s="29">
        <v>13916</v>
      </c>
      <c r="F156" s="30">
        <v>1.46</v>
      </c>
      <c r="G156" s="31"/>
      <c r="H156" s="32">
        <v>1</v>
      </c>
      <c r="I156" s="33"/>
      <c r="J156" s="33"/>
      <c r="K156" s="34">
        <v>1.4</v>
      </c>
      <c r="L156" s="34">
        <v>1.68</v>
      </c>
      <c r="M156" s="34">
        <v>2.23</v>
      </c>
      <c r="N156" s="35">
        <v>2.57</v>
      </c>
      <c r="O156" s="66">
        <v>120</v>
      </c>
      <c r="P156" s="36">
        <f>SUM(O156*$E156*$F156*$H156*$K156*$P$10)</f>
        <v>3413316.4799999995</v>
      </c>
      <c r="Q156" s="39">
        <v>0</v>
      </c>
      <c r="R156" s="36">
        <f>SUM(Q156*$E156*$F156*$H156*$K156*$R$10)</f>
        <v>0</v>
      </c>
      <c r="S156" s="39">
        <v>0</v>
      </c>
      <c r="T156" s="37">
        <f>SUM(S156*$E156*$F156*$H156*$K156*$T$10)</f>
        <v>0</v>
      </c>
      <c r="U156" s="39">
        <v>0</v>
      </c>
      <c r="V156" s="36">
        <f>SUM(U156*$E156*$F156*$H156*$K156*$V$10)</f>
        <v>0</v>
      </c>
      <c r="W156" s="39">
        <v>0</v>
      </c>
      <c r="X156" s="36">
        <f>SUM(W156*$E156*$F156*$H156*$K156*$X$10)</f>
        <v>0</v>
      </c>
      <c r="Y156" s="39"/>
      <c r="Z156" s="37">
        <f>SUM(Y156*$E156*$F156*$H156*$K156*$Z$10)</f>
        <v>0</v>
      </c>
      <c r="AA156" s="64">
        <v>0</v>
      </c>
      <c r="AB156" s="36">
        <v>0</v>
      </c>
      <c r="AC156" s="37">
        <v>0</v>
      </c>
      <c r="AD156" s="36">
        <v>0</v>
      </c>
      <c r="AE156" s="39">
        <v>0</v>
      </c>
      <c r="AF156" s="36">
        <v>0</v>
      </c>
      <c r="AG156" s="39">
        <v>0</v>
      </c>
      <c r="AH156" s="36">
        <v>0</v>
      </c>
      <c r="AI156" s="39">
        <v>0</v>
      </c>
      <c r="AJ156" s="36">
        <v>0</v>
      </c>
      <c r="AK156" s="71">
        <v>40</v>
      </c>
      <c r="AL156" s="36">
        <f>AK156*$E156*$F156*$H156*$L156*$AL$10</f>
        <v>1365326.5919999999</v>
      </c>
      <c r="AM156" s="64"/>
      <c r="AN156" s="36">
        <f>SUM(AM156*$E156*$F156*$H156*$K156*$AN$10)</f>
        <v>0</v>
      </c>
      <c r="AO156" s="39"/>
      <c r="AP156" s="37">
        <f>SUM(AO156*$E156*$F156*$H156*$K156*$AP$10)</f>
        <v>0</v>
      </c>
      <c r="AQ156" s="39">
        <v>0</v>
      </c>
      <c r="AR156" s="36">
        <f>SUM(AQ156*$E156*$F156*$H156*$K156*$AR$10)</f>
        <v>0</v>
      </c>
      <c r="AS156" s="39">
        <v>0</v>
      </c>
      <c r="AT156" s="36">
        <f>SUM(AS156*$E156*$F156*$H156*$K156*$AT$10)</f>
        <v>0</v>
      </c>
      <c r="AU156" s="39"/>
      <c r="AV156" s="36">
        <f>SUM(AU156*$E156*$F156*$H156*$K156*$AV$10)</f>
        <v>0</v>
      </c>
      <c r="AW156" s="39"/>
      <c r="AX156" s="36">
        <f>SUM(AW156*$E156*$F156*$H156*$K156*$AX$10)</f>
        <v>0</v>
      </c>
      <c r="AY156" s="39"/>
      <c r="AZ156" s="36">
        <f>SUM(AY156*$E156*$F156*$H156*$K156*$AZ$10)</f>
        <v>0</v>
      </c>
      <c r="BA156" s="39"/>
      <c r="BB156" s="36">
        <f>SUM(BA156*$E156*$F156*$H156*$K156*$BB$10)</f>
        <v>0</v>
      </c>
      <c r="BC156" s="37">
        <v>39</v>
      </c>
      <c r="BD156" s="36">
        <f>SUM(BC156*$E156*$F156*$H156*$K156*$BD$10)</f>
        <v>1109327.8559999999</v>
      </c>
      <c r="BE156" s="39"/>
      <c r="BF156" s="36">
        <f>SUM(BE156*$E156*$F156*$H156*$K156*$BF$10)</f>
        <v>0</v>
      </c>
      <c r="BG156" s="39">
        <v>0</v>
      </c>
      <c r="BH156" s="36">
        <f>SUM(BG156*$E156*$F156*$H156*$K156*$BH$10)</f>
        <v>0</v>
      </c>
      <c r="BI156" s="39"/>
      <c r="BJ156" s="36">
        <f>SUM(BI156*$E156*$F156*$H156*$K156*$BJ$10)</f>
        <v>0</v>
      </c>
      <c r="BK156" s="37">
        <v>15</v>
      </c>
      <c r="BL156" s="36">
        <f>SUM(BK156*$E156*$F156*$H156*$K156*$BL$10)</f>
        <v>426664.55999999994</v>
      </c>
      <c r="BM156" s="39">
        <v>0</v>
      </c>
      <c r="BN156" s="36">
        <f>BM156*$E156*$F156*$H156*$L156*$BN$10</f>
        <v>0</v>
      </c>
      <c r="BO156" s="72"/>
      <c r="BP156" s="36">
        <f>BO156*$E156*$F156*$H156*$L156*$BP$10</f>
        <v>0</v>
      </c>
      <c r="BQ156" s="77"/>
      <c r="BR156" s="37">
        <f>BQ156*$E156*$F156*$H156*$L156*$BR$10</f>
        <v>0</v>
      </c>
      <c r="BS156" s="39">
        <v>0</v>
      </c>
      <c r="BT156" s="36">
        <f>BS156*$E156*$F156*$H156*$L156*$BT$10</f>
        <v>0</v>
      </c>
      <c r="BU156" s="39"/>
      <c r="BV156" s="36">
        <f>BU156*$E156*$F156*$H156*$L156*$BV$10</f>
        <v>0</v>
      </c>
      <c r="BW156" s="44">
        <v>2</v>
      </c>
      <c r="BX156" s="36">
        <f>BW156*$E156*$F156*$H156*$L156*$BX$10</f>
        <v>68266.329599999997</v>
      </c>
      <c r="BY156" s="39"/>
      <c r="BZ156" s="36">
        <f>BY156*$E156*$F156*$H156*$L156*$BZ$10</f>
        <v>0</v>
      </c>
      <c r="CA156" s="40"/>
      <c r="CB156" s="41">
        <f>CA156*$E156*$F156*$H156*$L156*$CB$10</f>
        <v>0</v>
      </c>
      <c r="CC156" s="37">
        <v>60</v>
      </c>
      <c r="CD156" s="36">
        <f>CC156*$E156*$F156*$H156*$L156*$CD$10</f>
        <v>2047989.8879999998</v>
      </c>
      <c r="CE156" s="39"/>
      <c r="CF156" s="36">
        <f>CE156*$E156*$F156*$H156*$L156*$CF$10</f>
        <v>0</v>
      </c>
      <c r="CG156" s="37">
        <v>8</v>
      </c>
      <c r="CH156" s="36">
        <f>CG156*$E156*$F156*$H156*$L156*$CH$10</f>
        <v>273065.31839999999</v>
      </c>
      <c r="CI156" s="37">
        <v>3</v>
      </c>
      <c r="CJ156" s="36">
        <f>CI156*$E156*$F156*$H156*$L156*$CJ$10</f>
        <v>102399.4944</v>
      </c>
      <c r="CK156" s="37">
        <v>3</v>
      </c>
      <c r="CL156" s="36">
        <f>CK156*$E156*$F156*$H156*$L156*$CL$10</f>
        <v>102399.4944</v>
      </c>
      <c r="CM156" s="37">
        <v>16</v>
      </c>
      <c r="CN156" s="36">
        <f>CM156*$E156*$F156*$H156*$L156*$CN$10</f>
        <v>546130.63679999998</v>
      </c>
      <c r="CO156" s="37">
        <v>2</v>
      </c>
      <c r="CP156" s="36">
        <f>CO156*$E156*$F156*$H156*$L156*$CP$10</f>
        <v>68266.329599999997</v>
      </c>
      <c r="CQ156" s="71">
        <v>5</v>
      </c>
      <c r="CR156" s="36">
        <f>CQ156*$E156*$F156*$H156*$M156*$CR$10</f>
        <v>226538.56400000001</v>
      </c>
      <c r="CS156" s="71">
        <v>6</v>
      </c>
      <c r="CT156" s="36">
        <f>CS156*$E156*$F156*$H156*$N156*$CT$10</f>
        <v>313293.6912</v>
      </c>
      <c r="CU156" s="37"/>
      <c r="CV156" s="36">
        <f>CU156*E156*F156*H156</f>
        <v>0</v>
      </c>
      <c r="CW156" s="37"/>
      <c r="CX156" s="36"/>
      <c r="CY156" s="36"/>
      <c r="CZ156" s="36">
        <f>SUM(CY156*$E156*$F156*$H156*$K156*$R$10)</f>
        <v>0</v>
      </c>
      <c r="DA156" s="36"/>
      <c r="DB156" s="36"/>
      <c r="DC156" s="36"/>
      <c r="DD156" s="36"/>
      <c r="DE156" s="43">
        <f>SUM(Q156+O156+AA156+S156+U156+AC156+Y156+W156+AE156+AI156+AG156+AK156+AM156+AQ156+BM156+BS156+AO156+BA156+BC156+CE156+CG156+CC156+CI156+CK156+BW156+BY156+AS156+AU156+AW156+AY156+BO156+BQ156+BU156+BE156+BG156+BI156+BK156+CA156+CM156+CO156+CQ156+CS156+CU156+CW156+DA156+DC156)</f>
        <v>319</v>
      </c>
      <c r="DF156" s="43">
        <f>SUM(R156+P156+AB156+T156+V156+AD156+Z156+X156+AF156+AJ156+AH156+AL156+AN156+AR156+BN156+BT156+AP156+BB156+BD156+CF156+CH156+CD156+CJ156+CL156+BX156+BZ156+AT156+AV156+AX156+AZ156+BP156+BR156+BV156+BF156+BH156+BJ156+BL156+CB156+CN156+CP156+CR156+CT156+CV156+CX156+DB156+DD156)</f>
        <v>10062985.2344</v>
      </c>
    </row>
    <row r="157" spans="1:110" ht="15" x14ac:dyDescent="0.25">
      <c r="A157" s="159">
        <v>25</v>
      </c>
      <c r="B157" s="159"/>
      <c r="C157" s="187" t="s">
        <v>407</v>
      </c>
      <c r="D157" s="185" t="s">
        <v>408</v>
      </c>
      <c r="E157" s="170">
        <v>13916</v>
      </c>
      <c r="F157" s="178"/>
      <c r="G157" s="172"/>
      <c r="H157" s="163"/>
      <c r="I157" s="139"/>
      <c r="J157" s="139"/>
      <c r="K157" s="173">
        <v>1.4</v>
      </c>
      <c r="L157" s="173">
        <v>1.68</v>
      </c>
      <c r="M157" s="173">
        <v>2.23</v>
      </c>
      <c r="N157" s="174">
        <v>2.57</v>
      </c>
      <c r="O157" s="179">
        <f t="shared" ref="O157:AT157" si="295">SUM(O158:O160)</f>
        <v>23</v>
      </c>
      <c r="P157" s="179">
        <f t="shared" si="295"/>
        <v>824495.16799999995</v>
      </c>
      <c r="Q157" s="179">
        <f t="shared" si="295"/>
        <v>0</v>
      </c>
      <c r="R157" s="179">
        <f t="shared" si="295"/>
        <v>0</v>
      </c>
      <c r="S157" s="179">
        <f t="shared" si="295"/>
        <v>0</v>
      </c>
      <c r="T157" s="179">
        <f t="shared" si="295"/>
        <v>0</v>
      </c>
      <c r="U157" s="179">
        <f t="shared" si="295"/>
        <v>0</v>
      </c>
      <c r="V157" s="179">
        <f t="shared" si="295"/>
        <v>0</v>
      </c>
      <c r="W157" s="179">
        <f t="shared" si="295"/>
        <v>0</v>
      </c>
      <c r="X157" s="179">
        <f t="shared" si="295"/>
        <v>0</v>
      </c>
      <c r="Y157" s="179">
        <f t="shared" si="295"/>
        <v>0</v>
      </c>
      <c r="Z157" s="179">
        <f t="shared" si="295"/>
        <v>0</v>
      </c>
      <c r="AA157" s="179">
        <f t="shared" si="295"/>
        <v>0</v>
      </c>
      <c r="AB157" s="179">
        <f t="shared" si="295"/>
        <v>0</v>
      </c>
      <c r="AC157" s="179">
        <f t="shared" si="295"/>
        <v>0</v>
      </c>
      <c r="AD157" s="179">
        <f t="shared" si="295"/>
        <v>0</v>
      </c>
      <c r="AE157" s="179">
        <f t="shared" si="295"/>
        <v>0</v>
      </c>
      <c r="AF157" s="179">
        <f t="shared" si="295"/>
        <v>0</v>
      </c>
      <c r="AG157" s="179">
        <f t="shared" si="295"/>
        <v>0</v>
      </c>
      <c r="AH157" s="179">
        <f t="shared" si="295"/>
        <v>0</v>
      </c>
      <c r="AI157" s="179">
        <f t="shared" si="295"/>
        <v>0</v>
      </c>
      <c r="AJ157" s="179">
        <f t="shared" si="295"/>
        <v>0</v>
      </c>
      <c r="AK157" s="179">
        <f t="shared" si="295"/>
        <v>0</v>
      </c>
      <c r="AL157" s="179">
        <f t="shared" si="295"/>
        <v>0</v>
      </c>
      <c r="AM157" s="179">
        <f t="shared" si="295"/>
        <v>0</v>
      </c>
      <c r="AN157" s="179">
        <f t="shared" si="295"/>
        <v>0</v>
      </c>
      <c r="AO157" s="179">
        <f t="shared" si="295"/>
        <v>0</v>
      </c>
      <c r="AP157" s="179">
        <f t="shared" si="295"/>
        <v>0</v>
      </c>
      <c r="AQ157" s="179">
        <f t="shared" si="295"/>
        <v>0</v>
      </c>
      <c r="AR157" s="179">
        <f t="shared" si="295"/>
        <v>0</v>
      </c>
      <c r="AS157" s="179">
        <f t="shared" si="295"/>
        <v>0</v>
      </c>
      <c r="AT157" s="179">
        <f t="shared" si="295"/>
        <v>0</v>
      </c>
      <c r="AU157" s="179">
        <f t="shared" ref="AU157:DF157" si="296">SUM(AU158:AU160)</f>
        <v>0</v>
      </c>
      <c r="AV157" s="179">
        <f t="shared" si="296"/>
        <v>0</v>
      </c>
      <c r="AW157" s="179">
        <f t="shared" si="296"/>
        <v>0</v>
      </c>
      <c r="AX157" s="179">
        <f t="shared" si="296"/>
        <v>0</v>
      </c>
      <c r="AY157" s="179">
        <f t="shared" si="296"/>
        <v>0</v>
      </c>
      <c r="AZ157" s="179">
        <f t="shared" si="296"/>
        <v>0</v>
      </c>
      <c r="BA157" s="179">
        <f t="shared" si="296"/>
        <v>0</v>
      </c>
      <c r="BB157" s="179">
        <f t="shared" si="296"/>
        <v>0</v>
      </c>
      <c r="BC157" s="179">
        <f t="shared" si="296"/>
        <v>0</v>
      </c>
      <c r="BD157" s="179">
        <f t="shared" si="296"/>
        <v>0</v>
      </c>
      <c r="BE157" s="179">
        <f t="shared" si="296"/>
        <v>0</v>
      </c>
      <c r="BF157" s="179">
        <f t="shared" si="296"/>
        <v>0</v>
      </c>
      <c r="BG157" s="179">
        <f t="shared" si="296"/>
        <v>0</v>
      </c>
      <c r="BH157" s="179">
        <f t="shared" si="296"/>
        <v>0</v>
      </c>
      <c r="BI157" s="179">
        <f t="shared" si="296"/>
        <v>0</v>
      </c>
      <c r="BJ157" s="179">
        <f t="shared" si="296"/>
        <v>0</v>
      </c>
      <c r="BK157" s="179">
        <f t="shared" si="296"/>
        <v>0</v>
      </c>
      <c r="BL157" s="179">
        <f t="shared" si="296"/>
        <v>0</v>
      </c>
      <c r="BM157" s="179">
        <f t="shared" si="296"/>
        <v>0</v>
      </c>
      <c r="BN157" s="179">
        <f t="shared" si="296"/>
        <v>0</v>
      </c>
      <c r="BO157" s="179">
        <f t="shared" si="296"/>
        <v>0</v>
      </c>
      <c r="BP157" s="179">
        <f t="shared" si="296"/>
        <v>0</v>
      </c>
      <c r="BQ157" s="179">
        <f t="shared" si="296"/>
        <v>0</v>
      </c>
      <c r="BR157" s="179">
        <f t="shared" si="296"/>
        <v>0</v>
      </c>
      <c r="BS157" s="179">
        <f t="shared" si="296"/>
        <v>0</v>
      </c>
      <c r="BT157" s="179">
        <f t="shared" si="296"/>
        <v>0</v>
      </c>
      <c r="BU157" s="179">
        <f t="shared" si="296"/>
        <v>0</v>
      </c>
      <c r="BV157" s="179">
        <f t="shared" si="296"/>
        <v>0</v>
      </c>
      <c r="BW157" s="179">
        <f t="shared" si="296"/>
        <v>0</v>
      </c>
      <c r="BX157" s="179">
        <f t="shared" si="296"/>
        <v>0</v>
      </c>
      <c r="BY157" s="179">
        <f t="shared" si="296"/>
        <v>0</v>
      </c>
      <c r="BZ157" s="179">
        <f t="shared" si="296"/>
        <v>0</v>
      </c>
      <c r="CA157" s="179">
        <f t="shared" si="296"/>
        <v>0</v>
      </c>
      <c r="CB157" s="179">
        <f t="shared" si="296"/>
        <v>0</v>
      </c>
      <c r="CC157" s="179">
        <f t="shared" si="296"/>
        <v>0</v>
      </c>
      <c r="CD157" s="179">
        <f t="shared" si="296"/>
        <v>0</v>
      </c>
      <c r="CE157" s="179">
        <f t="shared" si="296"/>
        <v>0</v>
      </c>
      <c r="CF157" s="179">
        <f t="shared" si="296"/>
        <v>0</v>
      </c>
      <c r="CG157" s="179">
        <f t="shared" si="296"/>
        <v>0</v>
      </c>
      <c r="CH157" s="179">
        <f t="shared" si="296"/>
        <v>0</v>
      </c>
      <c r="CI157" s="179">
        <f t="shared" si="296"/>
        <v>0</v>
      </c>
      <c r="CJ157" s="179">
        <f t="shared" si="296"/>
        <v>0</v>
      </c>
      <c r="CK157" s="179">
        <f t="shared" si="296"/>
        <v>0</v>
      </c>
      <c r="CL157" s="179">
        <f t="shared" si="296"/>
        <v>0</v>
      </c>
      <c r="CM157" s="179">
        <f t="shared" si="296"/>
        <v>0</v>
      </c>
      <c r="CN157" s="179">
        <f t="shared" si="296"/>
        <v>0</v>
      </c>
      <c r="CO157" s="179">
        <f t="shared" si="296"/>
        <v>0</v>
      </c>
      <c r="CP157" s="179">
        <f t="shared" si="296"/>
        <v>0</v>
      </c>
      <c r="CQ157" s="179">
        <f t="shared" si="296"/>
        <v>0</v>
      </c>
      <c r="CR157" s="179">
        <f t="shared" si="296"/>
        <v>0</v>
      </c>
      <c r="CS157" s="179">
        <f t="shared" si="296"/>
        <v>0</v>
      </c>
      <c r="CT157" s="179">
        <f t="shared" si="296"/>
        <v>0</v>
      </c>
      <c r="CU157" s="179">
        <f t="shared" si="296"/>
        <v>0</v>
      </c>
      <c r="CV157" s="179">
        <f t="shared" si="296"/>
        <v>0</v>
      </c>
      <c r="CW157" s="179">
        <f t="shared" si="296"/>
        <v>0</v>
      </c>
      <c r="CX157" s="179">
        <f t="shared" si="296"/>
        <v>0</v>
      </c>
      <c r="CY157" s="179">
        <f t="shared" si="296"/>
        <v>0</v>
      </c>
      <c r="CZ157" s="179">
        <f t="shared" si="296"/>
        <v>0</v>
      </c>
      <c r="DA157" s="179">
        <f t="shared" si="296"/>
        <v>0</v>
      </c>
      <c r="DB157" s="179">
        <f t="shared" si="296"/>
        <v>0</v>
      </c>
      <c r="DC157" s="179">
        <f t="shared" si="296"/>
        <v>0</v>
      </c>
      <c r="DD157" s="179">
        <f t="shared" si="296"/>
        <v>0</v>
      </c>
      <c r="DE157" s="179">
        <f t="shared" si="296"/>
        <v>23</v>
      </c>
      <c r="DF157" s="179">
        <f t="shared" si="296"/>
        <v>824495.16799999995</v>
      </c>
    </row>
    <row r="158" spans="1:110" ht="30" x14ac:dyDescent="0.25">
      <c r="A158" s="14"/>
      <c r="B158" s="14">
        <v>119</v>
      </c>
      <c r="C158" s="45" t="s">
        <v>409</v>
      </c>
      <c r="D158" s="97" t="s">
        <v>410</v>
      </c>
      <c r="E158" s="29">
        <v>13916</v>
      </c>
      <c r="F158" s="30">
        <v>1.84</v>
      </c>
      <c r="G158" s="31"/>
      <c r="H158" s="32">
        <v>1</v>
      </c>
      <c r="I158" s="33"/>
      <c r="J158" s="33"/>
      <c r="K158" s="34">
        <v>1.4</v>
      </c>
      <c r="L158" s="34">
        <v>1.68</v>
      </c>
      <c r="M158" s="34">
        <v>2.23</v>
      </c>
      <c r="N158" s="35">
        <v>2.57</v>
      </c>
      <c r="O158" s="117">
        <v>23</v>
      </c>
      <c r="P158" s="36">
        <f>SUM(O158*$E158*$F158*$H158*$K158*$P$10)</f>
        <v>824495.16799999995</v>
      </c>
      <c r="Q158" s="118"/>
      <c r="R158" s="36">
        <f>SUM(Q158*$E158*$F158*$H158*$K158*$R$10)</f>
        <v>0</v>
      </c>
      <c r="S158" s="118"/>
      <c r="T158" s="37">
        <f>SUM(S158*$E158*$F158*$H158*$K158*$T$10)</f>
        <v>0</v>
      </c>
      <c r="U158" s="118"/>
      <c r="V158" s="36">
        <f>SUM(U158*$E158*$F158*$H158*$K158*$V$10)</f>
        <v>0</v>
      </c>
      <c r="W158" s="118"/>
      <c r="X158" s="36">
        <f>SUM(W158*$E158*$F158*$H158*$K158*$X$10)</f>
        <v>0</v>
      </c>
      <c r="Y158" s="39"/>
      <c r="Z158" s="37">
        <f>SUM(Y158*$E158*$F158*$H158*$K158*$Z$10)</f>
        <v>0</v>
      </c>
      <c r="AA158" s="64"/>
      <c r="AB158" s="36"/>
      <c r="AC158" s="118"/>
      <c r="AD158" s="36"/>
      <c r="AE158" s="118"/>
      <c r="AF158" s="36"/>
      <c r="AG158" s="118"/>
      <c r="AH158" s="36"/>
      <c r="AI158" s="118"/>
      <c r="AJ158" s="36"/>
      <c r="AK158" s="118"/>
      <c r="AL158" s="36">
        <f>AK158*$E158*$F158*$H158*$L158*$AL$10</f>
        <v>0</v>
      </c>
      <c r="AM158" s="64"/>
      <c r="AN158" s="36">
        <f>SUM(AM158*$E158*$F158*$H158*$K158*$AN$10)</f>
        <v>0</v>
      </c>
      <c r="AO158" s="118"/>
      <c r="AP158" s="37">
        <f>SUM(AO158*$E158*$F158*$H158*$K158*$AP$10)</f>
        <v>0</v>
      </c>
      <c r="AQ158" s="118"/>
      <c r="AR158" s="36">
        <f>SUM(AQ158*$E158*$F158*$H158*$K158*$AR$10)</f>
        <v>0</v>
      </c>
      <c r="AS158" s="118"/>
      <c r="AT158" s="36">
        <f>SUM(AS158*$E158*$F158*$H158*$K158*$AT$10)</f>
        <v>0</v>
      </c>
      <c r="AU158" s="118"/>
      <c r="AV158" s="36">
        <f>SUM(AU158*$E158*$F158*$H158*$K158*$AV$10)</f>
        <v>0</v>
      </c>
      <c r="AW158" s="39"/>
      <c r="AX158" s="36">
        <f>SUM(AW158*$E158*$F158*$H158*$K158*$AX$10)</f>
        <v>0</v>
      </c>
      <c r="AY158" s="118"/>
      <c r="AZ158" s="36">
        <f>SUM(AY158*$E158*$F158*$H158*$K158*$AZ$10)</f>
        <v>0</v>
      </c>
      <c r="BA158" s="118"/>
      <c r="BB158" s="36">
        <f>SUM(BA158*$E158*$F158*$H158*$K158*$BB$10)</f>
        <v>0</v>
      </c>
      <c r="BC158" s="118"/>
      <c r="BD158" s="36">
        <f>SUM(BC158*$E158*$F158*$H158*$K158*$BD$10)</f>
        <v>0</v>
      </c>
      <c r="BE158" s="118"/>
      <c r="BF158" s="36">
        <f>SUM(BE158*$E158*$F158*$H158*$K158*$BF$10)</f>
        <v>0</v>
      </c>
      <c r="BG158" s="118"/>
      <c r="BH158" s="36">
        <f>SUM(BG158*$E158*$F158*$H158*$K158*$BH$10)</f>
        <v>0</v>
      </c>
      <c r="BI158" s="118"/>
      <c r="BJ158" s="36">
        <f>SUM(BI158*$E158*$F158*$H158*$K158*$BJ$10)</f>
        <v>0</v>
      </c>
      <c r="BK158" s="118"/>
      <c r="BL158" s="36">
        <f>SUM(BK158*$E158*$F158*$H158*$K158*$BL$10)</f>
        <v>0</v>
      </c>
      <c r="BM158" s="118"/>
      <c r="BN158" s="36">
        <f>BM158*$E158*$F158*$H158*$L158*$BN$10</f>
        <v>0</v>
      </c>
      <c r="BO158" s="118"/>
      <c r="BP158" s="36">
        <f>BO158*$E158*$F158*$H158*$L158*$BP$10</f>
        <v>0</v>
      </c>
      <c r="BQ158" s="77"/>
      <c r="BR158" s="37">
        <f>BQ158*$E158*$F158*$H158*$L158*$BR$10</f>
        <v>0</v>
      </c>
      <c r="BS158" s="118"/>
      <c r="BT158" s="36">
        <f>BS158*$E158*$F158*$H158*$L158*$BT$10</f>
        <v>0</v>
      </c>
      <c r="BU158" s="118"/>
      <c r="BV158" s="36">
        <f>BU158*$E158*$F158*$H158*$L158*$BV$10</f>
        <v>0</v>
      </c>
      <c r="BW158" s="119"/>
      <c r="BX158" s="36">
        <f>BW158*$E158*$F158*$H158*$L158*$BX$10</f>
        <v>0</v>
      </c>
      <c r="BY158" s="118"/>
      <c r="BZ158" s="36">
        <f>BY158*$E158*$F158*$H158*$L158*$BZ$10</f>
        <v>0</v>
      </c>
      <c r="CA158" s="119"/>
      <c r="CB158" s="41">
        <f>CA158*$E158*$F158*$H158*$L158*$CB$10</f>
        <v>0</v>
      </c>
      <c r="CC158" s="118"/>
      <c r="CD158" s="36">
        <f>CC158*$E158*$F158*$H158*$L158*$CD$10</f>
        <v>0</v>
      </c>
      <c r="CE158" s="118"/>
      <c r="CF158" s="36">
        <f>CE158*$E158*$F158*$H158*$L158*$CF$10</f>
        <v>0</v>
      </c>
      <c r="CG158" s="120"/>
      <c r="CH158" s="36">
        <f>CG158*$E158*$F158*$H158*$L158*$CH$10</f>
        <v>0</v>
      </c>
      <c r="CI158" s="118"/>
      <c r="CJ158" s="36">
        <f>CI158*$E158*$F158*$H158*$L158*$CJ$10</f>
        <v>0</v>
      </c>
      <c r="CK158" s="118"/>
      <c r="CL158" s="36">
        <f>CK158*$E158*$F158*$H158*$L158*$CL$10</f>
        <v>0</v>
      </c>
      <c r="CM158" s="118"/>
      <c r="CN158" s="36">
        <f>CM158*$E158*$F158*$H158*$L158*$CN$10</f>
        <v>0</v>
      </c>
      <c r="CO158" s="118"/>
      <c r="CP158" s="36">
        <f>CO158*$E158*$F158*$H158*$L158*$CP$10</f>
        <v>0</v>
      </c>
      <c r="CQ158" s="118"/>
      <c r="CR158" s="36">
        <f>CQ158*$E158*$F158*$H158*$M158*$CR$10</f>
        <v>0</v>
      </c>
      <c r="CS158" s="118"/>
      <c r="CT158" s="36">
        <f>CS158*$E158*$F158*$H158*$N158*$CT$10</f>
        <v>0</v>
      </c>
      <c r="CU158" s="37"/>
      <c r="CV158" s="36">
        <f>CU158*E158*F158*H158</f>
        <v>0</v>
      </c>
      <c r="CW158" s="37"/>
      <c r="CX158" s="36"/>
      <c r="CY158" s="36"/>
      <c r="CZ158" s="36">
        <f>SUM(CY158*$E158*$F158*$H158*$K158*$R$10)</f>
        <v>0</v>
      </c>
      <c r="DA158" s="36"/>
      <c r="DB158" s="36"/>
      <c r="DC158" s="36"/>
      <c r="DD158" s="36"/>
      <c r="DE158" s="43">
        <f t="shared" ref="DE158:DF160" si="297">SUM(Q158+O158+AA158+S158+U158+AC158+Y158+W158+AE158+AI158+AG158+AK158+AM158+AQ158+BM158+BS158+AO158+BA158+BC158+CE158+CG158+CC158+CI158+CK158+BW158+BY158+AS158+AU158+AW158+AY158+BO158+BQ158+BU158+BE158+BG158+BI158+BK158+CA158+CM158+CO158+CQ158+CS158+CU158+CW158+DA158+DC158)</f>
        <v>23</v>
      </c>
      <c r="DF158" s="43">
        <f t="shared" si="297"/>
        <v>824495.16799999995</v>
      </c>
    </row>
    <row r="159" spans="1:110" x14ac:dyDescent="0.25">
      <c r="A159" s="14"/>
      <c r="B159" s="14">
        <v>120</v>
      </c>
      <c r="C159" s="45" t="s">
        <v>411</v>
      </c>
      <c r="D159" s="96" t="s">
        <v>412</v>
      </c>
      <c r="E159" s="29">
        <v>13916</v>
      </c>
      <c r="F159" s="30">
        <v>2.1800000000000002</v>
      </c>
      <c r="G159" s="31"/>
      <c r="H159" s="32">
        <v>1</v>
      </c>
      <c r="I159" s="33"/>
      <c r="J159" s="33"/>
      <c r="K159" s="34">
        <v>1.4</v>
      </c>
      <c r="L159" s="34">
        <v>1.68</v>
      </c>
      <c r="M159" s="34">
        <v>2.23</v>
      </c>
      <c r="N159" s="35">
        <v>2.57</v>
      </c>
      <c r="O159" s="93">
        <v>0</v>
      </c>
      <c r="P159" s="36">
        <f>SUM(O159*$E159*$F159*$H159*$K159*$P$10)</f>
        <v>0</v>
      </c>
      <c r="Q159" s="118">
        <v>0</v>
      </c>
      <c r="R159" s="36">
        <f>SUM(Q159*$E159*$F159*$H159*$K159*$R$10)</f>
        <v>0</v>
      </c>
      <c r="S159" s="118">
        <v>0</v>
      </c>
      <c r="T159" s="37">
        <f>SUM(S159*$E159*$F159*$H159*$K159*$T$10)</f>
        <v>0</v>
      </c>
      <c r="U159" s="118">
        <v>0</v>
      </c>
      <c r="V159" s="36">
        <f>SUM(U159*$E159*$F159*$H159*$K159*$V$10)</f>
        <v>0</v>
      </c>
      <c r="W159" s="118">
        <v>0</v>
      </c>
      <c r="X159" s="36">
        <f>SUM(W159*$E159*$F159*$H159*$K159*$X$10)</f>
        <v>0</v>
      </c>
      <c r="Y159" s="39"/>
      <c r="Z159" s="37">
        <f>SUM(Y159*$E159*$F159*$H159*$K159*$Z$10)</f>
        <v>0</v>
      </c>
      <c r="AA159" s="64"/>
      <c r="AB159" s="36"/>
      <c r="AC159" s="118"/>
      <c r="AD159" s="36"/>
      <c r="AE159" s="118"/>
      <c r="AF159" s="36"/>
      <c r="AG159" s="118"/>
      <c r="AH159" s="36"/>
      <c r="AI159" s="118"/>
      <c r="AJ159" s="36"/>
      <c r="AK159" s="118">
        <v>0</v>
      </c>
      <c r="AL159" s="36">
        <f>AK159*$E159*$F159*$H159*$L159*$AL$10</f>
        <v>0</v>
      </c>
      <c r="AM159" s="64"/>
      <c r="AN159" s="36">
        <f>SUM(AM159*$E159*$F159*$H159*$K159*$AN$10)</f>
        <v>0</v>
      </c>
      <c r="AO159" s="118"/>
      <c r="AP159" s="37">
        <f>SUM(AO159*$E159*$F159*$H159*$K159*$AP$10)</f>
        <v>0</v>
      </c>
      <c r="AQ159" s="118">
        <v>0</v>
      </c>
      <c r="AR159" s="36">
        <f>SUM(AQ159*$E159*$F159*$H159*$K159*$AR$10)</f>
        <v>0</v>
      </c>
      <c r="AS159" s="118">
        <v>0</v>
      </c>
      <c r="AT159" s="36">
        <f>SUM(AS159*$E159*$F159*$H159*$K159*$AT$10)</f>
        <v>0</v>
      </c>
      <c r="AU159" s="118"/>
      <c r="AV159" s="36">
        <f>SUM(AU159*$E159*$F159*$H159*$K159*$AV$10)</f>
        <v>0</v>
      </c>
      <c r="AW159" s="39"/>
      <c r="AX159" s="36">
        <f>SUM(AW159*$E159*$F159*$H159*$K159*$AX$10)</f>
        <v>0</v>
      </c>
      <c r="AY159" s="118"/>
      <c r="AZ159" s="36">
        <f>SUM(AY159*$E159*$F159*$H159*$K159*$AZ$10)</f>
        <v>0</v>
      </c>
      <c r="BA159" s="118">
        <v>0</v>
      </c>
      <c r="BB159" s="36">
        <f>SUM(BA159*$E159*$F159*$H159*$K159*$BB$10)</f>
        <v>0</v>
      </c>
      <c r="BC159" s="118"/>
      <c r="BD159" s="36">
        <f>SUM(BC159*$E159*$F159*$H159*$K159*$BD$10)</f>
        <v>0</v>
      </c>
      <c r="BE159" s="118">
        <v>0</v>
      </c>
      <c r="BF159" s="36">
        <f>SUM(BE159*$E159*$F159*$H159*$K159*$BF$10)</f>
        <v>0</v>
      </c>
      <c r="BG159" s="118">
        <v>0</v>
      </c>
      <c r="BH159" s="36">
        <f>SUM(BG159*$E159*$F159*$H159*$K159*$BH$10)</f>
        <v>0</v>
      </c>
      <c r="BI159" s="118">
        <v>0</v>
      </c>
      <c r="BJ159" s="36">
        <f>SUM(BI159*$E159*$F159*$H159*$K159*$BJ$10)</f>
        <v>0</v>
      </c>
      <c r="BK159" s="118"/>
      <c r="BL159" s="36">
        <f>SUM(BK159*$E159*$F159*$H159*$K159*$BL$10)</f>
        <v>0</v>
      </c>
      <c r="BM159" s="118">
        <v>0</v>
      </c>
      <c r="BN159" s="36">
        <f>BM159*$E159*$F159*$H159*$L159*$BN$10</f>
        <v>0</v>
      </c>
      <c r="BO159" s="118">
        <v>0</v>
      </c>
      <c r="BP159" s="36">
        <f>BO159*$E159*$F159*$H159*$L159*$BP$10</f>
        <v>0</v>
      </c>
      <c r="BQ159" s="77">
        <v>0</v>
      </c>
      <c r="BR159" s="37">
        <f>BQ159*$E159*$F159*$H159*$L159*$BR$10</f>
        <v>0</v>
      </c>
      <c r="BS159" s="118">
        <v>0</v>
      </c>
      <c r="BT159" s="36">
        <f>BS159*$E159*$F159*$H159*$L159*$BT$10</f>
        <v>0</v>
      </c>
      <c r="BU159" s="118">
        <v>0</v>
      </c>
      <c r="BV159" s="36">
        <f>BU159*$E159*$F159*$H159*$L159*$BV$10</f>
        <v>0</v>
      </c>
      <c r="BW159" s="119">
        <v>0</v>
      </c>
      <c r="BX159" s="36">
        <f>BW159*$E159*$F159*$H159*$L159*$BX$10</f>
        <v>0</v>
      </c>
      <c r="BY159" s="118"/>
      <c r="BZ159" s="36">
        <f>BY159*$E159*$F159*$H159*$L159*$BZ$10</f>
        <v>0</v>
      </c>
      <c r="CA159" s="119"/>
      <c r="CB159" s="41">
        <f>CA159*$E159*$F159*$H159*$L159*$CB$10</f>
        <v>0</v>
      </c>
      <c r="CC159" s="118">
        <v>0</v>
      </c>
      <c r="CD159" s="36">
        <f>CC159*$E159*$F159*$H159*$L159*$CD$10</f>
        <v>0</v>
      </c>
      <c r="CE159" s="118">
        <v>0</v>
      </c>
      <c r="CF159" s="36">
        <f>CE159*$E159*$F159*$H159*$L159*$CF$10</f>
        <v>0</v>
      </c>
      <c r="CG159" s="120">
        <v>0</v>
      </c>
      <c r="CH159" s="36">
        <f>CG159*$E159*$F159*$H159*$L159*$CH$10</f>
        <v>0</v>
      </c>
      <c r="CI159" s="118">
        <v>0</v>
      </c>
      <c r="CJ159" s="36">
        <f>CI159*$E159*$F159*$H159*$L159*$CJ$10</f>
        <v>0</v>
      </c>
      <c r="CK159" s="118"/>
      <c r="CL159" s="36">
        <f>CK159*$E159*$F159*$H159*$L159*$CL$10</f>
        <v>0</v>
      </c>
      <c r="CM159" s="118"/>
      <c r="CN159" s="36">
        <f>CM159*$E159*$F159*$H159*$L159*$CN$10</f>
        <v>0</v>
      </c>
      <c r="CO159" s="118">
        <v>0</v>
      </c>
      <c r="CP159" s="36">
        <f>CO159*$E159*$F159*$H159*$L159*$CP$10</f>
        <v>0</v>
      </c>
      <c r="CQ159" s="118">
        <v>0</v>
      </c>
      <c r="CR159" s="36">
        <f>CQ159*$E159*$F159*$H159*$M159*$CR$10</f>
        <v>0</v>
      </c>
      <c r="CS159" s="118">
        <v>0</v>
      </c>
      <c r="CT159" s="36">
        <f>CS159*$E159*$F159*$H159*$N159*$CT$10</f>
        <v>0</v>
      </c>
      <c r="CU159" s="37"/>
      <c r="CV159" s="36">
        <f>CU159*E159*F159*H159</f>
        <v>0</v>
      </c>
      <c r="CW159" s="37"/>
      <c r="CX159" s="36"/>
      <c r="CY159" s="36"/>
      <c r="CZ159" s="36">
        <f>SUM(CY159*$E159*$F159*$H159*$K159*$R$10)</f>
        <v>0</v>
      </c>
      <c r="DA159" s="36"/>
      <c r="DB159" s="36"/>
      <c r="DC159" s="36"/>
      <c r="DD159" s="36"/>
      <c r="DE159" s="43">
        <f t="shared" si="297"/>
        <v>0</v>
      </c>
      <c r="DF159" s="43">
        <f t="shared" si="297"/>
        <v>0</v>
      </c>
    </row>
    <row r="160" spans="1:110" x14ac:dyDescent="0.25">
      <c r="A160" s="14"/>
      <c r="B160" s="14">
        <v>121</v>
      </c>
      <c r="C160" s="45" t="s">
        <v>413</v>
      </c>
      <c r="D160" s="96" t="s">
        <v>414</v>
      </c>
      <c r="E160" s="29">
        <v>13916</v>
      </c>
      <c r="F160" s="30">
        <v>4.3099999999999996</v>
      </c>
      <c r="G160" s="31"/>
      <c r="H160" s="32">
        <v>1</v>
      </c>
      <c r="I160" s="33"/>
      <c r="J160" s="33"/>
      <c r="K160" s="34">
        <v>1.4</v>
      </c>
      <c r="L160" s="34">
        <v>1.68</v>
      </c>
      <c r="M160" s="34">
        <v>2.23</v>
      </c>
      <c r="N160" s="35">
        <v>2.57</v>
      </c>
      <c r="O160" s="93"/>
      <c r="P160" s="36">
        <f>SUM(O160*$E160*$F160*$H160*$K160*$P$10)</f>
        <v>0</v>
      </c>
      <c r="Q160" s="118"/>
      <c r="R160" s="36">
        <f>SUM(Q160*$E160*$F160*$H160*$K160*$R$10)</f>
        <v>0</v>
      </c>
      <c r="S160" s="118">
        <v>0</v>
      </c>
      <c r="T160" s="37">
        <f>SUM(S160*$E160*$F160*$H160*$K160*$T$10)</f>
        <v>0</v>
      </c>
      <c r="U160" s="118">
        <v>0</v>
      </c>
      <c r="V160" s="36">
        <f>SUM(U160*$E160*$F160*$H160*$K160*$V$10)</f>
        <v>0</v>
      </c>
      <c r="W160" s="118">
        <v>0</v>
      </c>
      <c r="X160" s="36">
        <f>SUM(W160*$E160*$F160*$H160*$K160*$X$10)</f>
        <v>0</v>
      </c>
      <c r="Y160" s="39"/>
      <c r="Z160" s="37">
        <f>SUM(Y160*$E160*$F160*$H160*$K160*$Z$10)</f>
        <v>0</v>
      </c>
      <c r="AA160" s="64"/>
      <c r="AB160" s="36"/>
      <c r="AC160" s="118"/>
      <c r="AD160" s="36"/>
      <c r="AE160" s="118"/>
      <c r="AF160" s="36"/>
      <c r="AG160" s="118"/>
      <c r="AH160" s="36"/>
      <c r="AI160" s="118"/>
      <c r="AJ160" s="36"/>
      <c r="AK160" s="118">
        <v>0</v>
      </c>
      <c r="AL160" s="36">
        <f>AK160*$E160*$F160*$H160*$L160*$AL$10</f>
        <v>0</v>
      </c>
      <c r="AM160" s="64"/>
      <c r="AN160" s="36">
        <f>SUM(AM160*$E160*$F160*$H160*$K160*$AN$10)</f>
        <v>0</v>
      </c>
      <c r="AO160" s="118"/>
      <c r="AP160" s="37">
        <f>SUM(AO160*$E160*$F160*$H160*$K160*$AP$10)</f>
        <v>0</v>
      </c>
      <c r="AQ160" s="118">
        <v>0</v>
      </c>
      <c r="AR160" s="36">
        <f>SUM(AQ160*$E160*$F160*$H160*$K160*$AR$10)</f>
        <v>0</v>
      </c>
      <c r="AS160" s="118">
        <v>0</v>
      </c>
      <c r="AT160" s="36">
        <f>SUM(AS160*$E160*$F160*$H160*$K160*$AT$10)</f>
        <v>0</v>
      </c>
      <c r="AU160" s="118"/>
      <c r="AV160" s="36">
        <f>SUM(AU160*$E160*$F160*$H160*$K160*$AV$10)</f>
        <v>0</v>
      </c>
      <c r="AW160" s="39"/>
      <c r="AX160" s="36">
        <f>SUM(AW160*$E160*$F160*$H160*$K160*$AX$10)</f>
        <v>0</v>
      </c>
      <c r="AY160" s="118"/>
      <c r="AZ160" s="36">
        <f>SUM(AY160*$E160*$F160*$H160*$K160*$AZ$10)</f>
        <v>0</v>
      </c>
      <c r="BA160" s="118">
        <v>0</v>
      </c>
      <c r="BB160" s="36">
        <f>SUM(BA160*$E160*$F160*$H160*$K160*$BB$10)</f>
        <v>0</v>
      </c>
      <c r="BC160" s="118">
        <v>0</v>
      </c>
      <c r="BD160" s="36">
        <f>SUM(BC160*$E160*$F160*$H160*$K160*$BD$10)</f>
        <v>0</v>
      </c>
      <c r="BE160" s="118">
        <v>0</v>
      </c>
      <c r="BF160" s="36">
        <f>SUM(BE160*$E160*$F160*$H160*$K160*$BF$10)</f>
        <v>0</v>
      </c>
      <c r="BG160" s="118">
        <v>0</v>
      </c>
      <c r="BH160" s="36">
        <f>SUM(BG160*$E160*$F160*$H160*$K160*$BH$10)</f>
        <v>0</v>
      </c>
      <c r="BI160" s="118">
        <v>0</v>
      </c>
      <c r="BJ160" s="36">
        <f>SUM(BI160*$E160*$F160*$H160*$K160*$BJ$10)</f>
        <v>0</v>
      </c>
      <c r="BK160" s="118"/>
      <c r="BL160" s="36">
        <f>SUM(BK160*$E160*$F160*$H160*$K160*$BL$10)</f>
        <v>0</v>
      </c>
      <c r="BM160" s="118">
        <v>0</v>
      </c>
      <c r="BN160" s="36">
        <f>BM160*$E160*$F160*$H160*$L160*$BN$10</f>
        <v>0</v>
      </c>
      <c r="BO160" s="118">
        <v>0</v>
      </c>
      <c r="BP160" s="36">
        <f>BO160*$E160*$F160*$H160*$L160*$BP$10</f>
        <v>0</v>
      </c>
      <c r="BQ160" s="77"/>
      <c r="BR160" s="37">
        <f>BQ160*$E160*$F160*$H160*$L160*$BR$10</f>
        <v>0</v>
      </c>
      <c r="BS160" s="118">
        <v>0</v>
      </c>
      <c r="BT160" s="36">
        <f>BS160*$E160*$F160*$H160*$L160*$BT$10</f>
        <v>0</v>
      </c>
      <c r="BU160" s="118">
        <v>0</v>
      </c>
      <c r="BV160" s="36">
        <f>BU160*$E160*$F160*$H160*$L160*$BV$10</f>
        <v>0</v>
      </c>
      <c r="BW160" s="119"/>
      <c r="BX160" s="36">
        <f>BW160*$E160*$F160*$H160*$L160*$BX$10</f>
        <v>0</v>
      </c>
      <c r="BY160" s="118"/>
      <c r="BZ160" s="36">
        <f>BY160*$E160*$F160*$H160*$L160*$BZ$10</f>
        <v>0</v>
      </c>
      <c r="CA160" s="119"/>
      <c r="CB160" s="41">
        <f>CA160*$E160*$F160*$H160*$L160*$CB$10</f>
        <v>0</v>
      </c>
      <c r="CC160" s="118">
        <v>0</v>
      </c>
      <c r="CD160" s="36">
        <f>CC160*$E160*$F160*$H160*$L160*$CD$10</f>
        <v>0</v>
      </c>
      <c r="CE160" s="118">
        <v>0</v>
      </c>
      <c r="CF160" s="36">
        <f>CE160*$E160*$F160*$H160*$L160*$CF$10</f>
        <v>0</v>
      </c>
      <c r="CG160" s="120">
        <v>0</v>
      </c>
      <c r="CH160" s="36">
        <f>CG160*$E160*$F160*$H160*$L160*$CH$10</f>
        <v>0</v>
      </c>
      <c r="CI160" s="118">
        <v>0</v>
      </c>
      <c r="CJ160" s="36">
        <f>CI160*$E160*$F160*$H160*$L160*$CJ$10</f>
        <v>0</v>
      </c>
      <c r="CK160" s="118"/>
      <c r="CL160" s="36">
        <f>CK160*$E160*$F160*$H160*$L160*$CL$10</f>
        <v>0</v>
      </c>
      <c r="CM160" s="118"/>
      <c r="CN160" s="36">
        <f>CM160*$E160*$F160*$H160*$L160*$CN$10</f>
        <v>0</v>
      </c>
      <c r="CO160" s="118">
        <v>0</v>
      </c>
      <c r="CP160" s="36">
        <f>CO160*$E160*$F160*$H160*$L160*$CP$10</f>
        <v>0</v>
      </c>
      <c r="CQ160" s="118">
        <v>0</v>
      </c>
      <c r="CR160" s="36">
        <f>CQ160*$E160*$F160*$H160*$M160*$CR$10</f>
        <v>0</v>
      </c>
      <c r="CS160" s="118">
        <v>0</v>
      </c>
      <c r="CT160" s="36">
        <f>CS160*$E160*$F160*$H160*$N160*$CT$10</f>
        <v>0</v>
      </c>
      <c r="CU160" s="37"/>
      <c r="CV160" s="36">
        <f>CU160*E160*F160*H160</f>
        <v>0</v>
      </c>
      <c r="CW160" s="37"/>
      <c r="CX160" s="36"/>
      <c r="CY160" s="36"/>
      <c r="CZ160" s="36">
        <f>SUM(CY160*$E160*$F160*$H160*$K160*$R$10)</f>
        <v>0</v>
      </c>
      <c r="DA160" s="36"/>
      <c r="DB160" s="36"/>
      <c r="DC160" s="36"/>
      <c r="DD160" s="36"/>
      <c r="DE160" s="43">
        <f t="shared" si="297"/>
        <v>0</v>
      </c>
      <c r="DF160" s="43">
        <f t="shared" si="297"/>
        <v>0</v>
      </c>
    </row>
    <row r="161" spans="1:110" ht="15" x14ac:dyDescent="0.25">
      <c r="A161" s="159">
        <v>26</v>
      </c>
      <c r="B161" s="159"/>
      <c r="C161" s="187" t="s">
        <v>415</v>
      </c>
      <c r="D161" s="185" t="s">
        <v>416</v>
      </c>
      <c r="E161" s="170">
        <v>13916</v>
      </c>
      <c r="F161" s="178"/>
      <c r="G161" s="172"/>
      <c r="H161" s="163"/>
      <c r="I161" s="139"/>
      <c r="J161" s="139"/>
      <c r="K161" s="173">
        <v>1.4</v>
      </c>
      <c r="L161" s="173">
        <v>1.68</v>
      </c>
      <c r="M161" s="173">
        <v>2.23</v>
      </c>
      <c r="N161" s="174">
        <v>2.57</v>
      </c>
      <c r="O161" s="179">
        <f>O162</f>
        <v>0</v>
      </c>
      <c r="P161" s="179">
        <f t="shared" ref="P161:CA161" si="298">P162</f>
        <v>0</v>
      </c>
      <c r="Q161" s="179">
        <f t="shared" si="298"/>
        <v>0</v>
      </c>
      <c r="R161" s="179">
        <f t="shared" si="298"/>
        <v>0</v>
      </c>
      <c r="S161" s="179">
        <f t="shared" si="298"/>
        <v>0</v>
      </c>
      <c r="T161" s="179">
        <f t="shared" si="298"/>
        <v>0</v>
      </c>
      <c r="U161" s="179">
        <f t="shared" si="298"/>
        <v>0</v>
      </c>
      <c r="V161" s="179">
        <f t="shared" si="298"/>
        <v>0</v>
      </c>
      <c r="W161" s="179">
        <f t="shared" si="298"/>
        <v>0</v>
      </c>
      <c r="X161" s="179">
        <f t="shared" si="298"/>
        <v>0</v>
      </c>
      <c r="Y161" s="179">
        <f t="shared" si="298"/>
        <v>0</v>
      </c>
      <c r="Z161" s="179">
        <f t="shared" si="298"/>
        <v>0</v>
      </c>
      <c r="AA161" s="179">
        <f t="shared" si="298"/>
        <v>0</v>
      </c>
      <c r="AB161" s="179">
        <f t="shared" si="298"/>
        <v>0</v>
      </c>
      <c r="AC161" s="179">
        <f t="shared" si="298"/>
        <v>0</v>
      </c>
      <c r="AD161" s="179">
        <f t="shared" si="298"/>
        <v>0</v>
      </c>
      <c r="AE161" s="179">
        <f t="shared" si="298"/>
        <v>15</v>
      </c>
      <c r="AF161" s="179">
        <f t="shared" si="298"/>
        <v>286391.27999999997</v>
      </c>
      <c r="AG161" s="179">
        <f t="shared" si="298"/>
        <v>0</v>
      </c>
      <c r="AH161" s="179">
        <f t="shared" si="298"/>
        <v>0</v>
      </c>
      <c r="AI161" s="179">
        <f t="shared" si="298"/>
        <v>0</v>
      </c>
      <c r="AJ161" s="179">
        <f t="shared" si="298"/>
        <v>0</v>
      </c>
      <c r="AK161" s="179">
        <f t="shared" si="298"/>
        <v>0</v>
      </c>
      <c r="AL161" s="179">
        <f t="shared" si="298"/>
        <v>0</v>
      </c>
      <c r="AM161" s="179">
        <f t="shared" si="298"/>
        <v>0</v>
      </c>
      <c r="AN161" s="179">
        <f t="shared" si="298"/>
        <v>0</v>
      </c>
      <c r="AO161" s="179">
        <f t="shared" si="298"/>
        <v>0</v>
      </c>
      <c r="AP161" s="179">
        <f t="shared" si="298"/>
        <v>0</v>
      </c>
      <c r="AQ161" s="179">
        <f t="shared" si="298"/>
        <v>0</v>
      </c>
      <c r="AR161" s="179">
        <f t="shared" si="298"/>
        <v>0</v>
      </c>
      <c r="AS161" s="179">
        <f t="shared" si="298"/>
        <v>0</v>
      </c>
      <c r="AT161" s="179">
        <f t="shared" si="298"/>
        <v>0</v>
      </c>
      <c r="AU161" s="179">
        <f t="shared" si="298"/>
        <v>0</v>
      </c>
      <c r="AV161" s="179">
        <f t="shared" si="298"/>
        <v>0</v>
      </c>
      <c r="AW161" s="179">
        <f t="shared" si="298"/>
        <v>0</v>
      </c>
      <c r="AX161" s="179">
        <f t="shared" si="298"/>
        <v>0</v>
      </c>
      <c r="AY161" s="179">
        <f t="shared" si="298"/>
        <v>0</v>
      </c>
      <c r="AZ161" s="179">
        <f t="shared" si="298"/>
        <v>0</v>
      </c>
      <c r="BA161" s="179">
        <f t="shared" si="298"/>
        <v>0</v>
      </c>
      <c r="BB161" s="179">
        <f t="shared" si="298"/>
        <v>0</v>
      </c>
      <c r="BC161" s="179">
        <f t="shared" si="298"/>
        <v>0</v>
      </c>
      <c r="BD161" s="179">
        <f t="shared" si="298"/>
        <v>0</v>
      </c>
      <c r="BE161" s="179">
        <f t="shared" si="298"/>
        <v>0</v>
      </c>
      <c r="BF161" s="179">
        <f t="shared" si="298"/>
        <v>0</v>
      </c>
      <c r="BG161" s="179">
        <f t="shared" si="298"/>
        <v>0</v>
      </c>
      <c r="BH161" s="179">
        <f t="shared" si="298"/>
        <v>0</v>
      </c>
      <c r="BI161" s="179">
        <f t="shared" si="298"/>
        <v>0</v>
      </c>
      <c r="BJ161" s="179">
        <f t="shared" si="298"/>
        <v>0</v>
      </c>
      <c r="BK161" s="179">
        <f t="shared" si="298"/>
        <v>0</v>
      </c>
      <c r="BL161" s="179">
        <f t="shared" si="298"/>
        <v>0</v>
      </c>
      <c r="BM161" s="179">
        <f t="shared" si="298"/>
        <v>0</v>
      </c>
      <c r="BN161" s="179">
        <f t="shared" si="298"/>
        <v>0</v>
      </c>
      <c r="BO161" s="179">
        <f t="shared" si="298"/>
        <v>0</v>
      </c>
      <c r="BP161" s="179">
        <f t="shared" si="298"/>
        <v>0</v>
      </c>
      <c r="BQ161" s="179">
        <f t="shared" si="298"/>
        <v>0</v>
      </c>
      <c r="BR161" s="179">
        <f t="shared" si="298"/>
        <v>0</v>
      </c>
      <c r="BS161" s="179">
        <f t="shared" si="298"/>
        <v>0</v>
      </c>
      <c r="BT161" s="179">
        <f t="shared" si="298"/>
        <v>0</v>
      </c>
      <c r="BU161" s="179">
        <f t="shared" si="298"/>
        <v>0</v>
      </c>
      <c r="BV161" s="179">
        <f t="shared" si="298"/>
        <v>0</v>
      </c>
      <c r="BW161" s="179">
        <f t="shared" si="298"/>
        <v>0</v>
      </c>
      <c r="BX161" s="179">
        <f t="shared" si="298"/>
        <v>0</v>
      </c>
      <c r="BY161" s="179">
        <f t="shared" si="298"/>
        <v>6</v>
      </c>
      <c r="BZ161" s="179">
        <f t="shared" si="298"/>
        <v>137467.8144</v>
      </c>
      <c r="CA161" s="179">
        <f t="shared" si="298"/>
        <v>0</v>
      </c>
      <c r="CB161" s="179">
        <f t="shared" ref="CB161:DF161" si="299">CB162</f>
        <v>0</v>
      </c>
      <c r="CC161" s="179">
        <f t="shared" si="299"/>
        <v>20</v>
      </c>
      <c r="CD161" s="179">
        <f t="shared" si="299"/>
        <v>458226.04799999995</v>
      </c>
      <c r="CE161" s="179">
        <f t="shared" si="299"/>
        <v>0</v>
      </c>
      <c r="CF161" s="179">
        <f t="shared" si="299"/>
        <v>0</v>
      </c>
      <c r="CG161" s="179">
        <f t="shared" si="299"/>
        <v>0</v>
      </c>
      <c r="CH161" s="179">
        <f t="shared" si="299"/>
        <v>0</v>
      </c>
      <c r="CI161" s="179">
        <f t="shared" si="299"/>
        <v>0</v>
      </c>
      <c r="CJ161" s="179">
        <f t="shared" si="299"/>
        <v>0</v>
      </c>
      <c r="CK161" s="179">
        <f t="shared" si="299"/>
        <v>0</v>
      </c>
      <c r="CL161" s="179">
        <f t="shared" si="299"/>
        <v>0</v>
      </c>
      <c r="CM161" s="179">
        <f t="shared" si="299"/>
        <v>0</v>
      </c>
      <c r="CN161" s="179">
        <f t="shared" si="299"/>
        <v>0</v>
      </c>
      <c r="CO161" s="179">
        <f t="shared" si="299"/>
        <v>0</v>
      </c>
      <c r="CP161" s="179">
        <f t="shared" si="299"/>
        <v>0</v>
      </c>
      <c r="CQ161" s="179">
        <f t="shared" si="299"/>
        <v>0</v>
      </c>
      <c r="CR161" s="179">
        <f t="shared" si="299"/>
        <v>0</v>
      </c>
      <c r="CS161" s="179">
        <f t="shared" si="299"/>
        <v>0</v>
      </c>
      <c r="CT161" s="179">
        <f t="shared" si="299"/>
        <v>0</v>
      </c>
      <c r="CU161" s="179">
        <f t="shared" si="299"/>
        <v>0</v>
      </c>
      <c r="CV161" s="179">
        <f t="shared" si="299"/>
        <v>0</v>
      </c>
      <c r="CW161" s="179">
        <f t="shared" si="299"/>
        <v>0</v>
      </c>
      <c r="CX161" s="179">
        <f t="shared" si="299"/>
        <v>0</v>
      </c>
      <c r="CY161" s="179">
        <f t="shared" si="299"/>
        <v>0</v>
      </c>
      <c r="CZ161" s="179">
        <f t="shared" si="299"/>
        <v>0</v>
      </c>
      <c r="DA161" s="179">
        <f t="shared" si="299"/>
        <v>0</v>
      </c>
      <c r="DB161" s="179">
        <f t="shared" si="299"/>
        <v>0</v>
      </c>
      <c r="DC161" s="179">
        <f t="shared" si="299"/>
        <v>0</v>
      </c>
      <c r="DD161" s="179">
        <f t="shared" si="299"/>
        <v>0</v>
      </c>
      <c r="DE161" s="179">
        <f t="shared" si="299"/>
        <v>41</v>
      </c>
      <c r="DF161" s="179">
        <f t="shared" si="299"/>
        <v>882085.14240000001</v>
      </c>
    </row>
    <row r="162" spans="1:110" ht="45" x14ac:dyDescent="0.25">
      <c r="A162" s="14"/>
      <c r="B162" s="14">
        <v>122</v>
      </c>
      <c r="C162" s="45" t="s">
        <v>417</v>
      </c>
      <c r="D162" s="96" t="s">
        <v>418</v>
      </c>
      <c r="E162" s="29">
        <v>13916</v>
      </c>
      <c r="F162" s="30">
        <v>0.98</v>
      </c>
      <c r="G162" s="31"/>
      <c r="H162" s="32">
        <v>1</v>
      </c>
      <c r="I162" s="33"/>
      <c r="J162" s="33"/>
      <c r="K162" s="34">
        <v>1.4</v>
      </c>
      <c r="L162" s="34">
        <v>1.68</v>
      </c>
      <c r="M162" s="34">
        <v>2.23</v>
      </c>
      <c r="N162" s="35">
        <v>2.57</v>
      </c>
      <c r="O162" s="46"/>
      <c r="P162" s="36">
        <f>SUM(O162*$E162*$F162*$H162*$K162*$P$10)</f>
        <v>0</v>
      </c>
      <c r="Q162" s="39"/>
      <c r="R162" s="36">
        <f>SUM(Q162*$E162*$F162*$H162*$K162*$R$10)</f>
        <v>0</v>
      </c>
      <c r="S162" s="39"/>
      <c r="T162" s="37">
        <f>SUM(S162*$E162*$F162*$H162*$K162*$T$10)</f>
        <v>0</v>
      </c>
      <c r="U162" s="39"/>
      <c r="V162" s="36">
        <f>SUM(U162*$E162*$F162*$H162*$K162*$V$10)</f>
        <v>0</v>
      </c>
      <c r="W162" s="39"/>
      <c r="X162" s="36">
        <f>SUM(W162*$E162*$F162*$H162*$K162*$X$10)</f>
        <v>0</v>
      </c>
      <c r="Y162" s="39"/>
      <c r="Z162" s="37">
        <f>SUM(Y162*$E162*$F162*$H162*$K162*$Z$10)</f>
        <v>0</v>
      </c>
      <c r="AA162" s="64">
        <v>0</v>
      </c>
      <c r="AB162" s="36">
        <v>0</v>
      </c>
      <c r="AC162" s="39">
        <v>0</v>
      </c>
      <c r="AD162" s="36">
        <v>0</v>
      </c>
      <c r="AE162" s="37">
        <v>15</v>
      </c>
      <c r="AF162" s="36">
        <f>AE162*F162*E162*H162*K162</f>
        <v>286391.27999999997</v>
      </c>
      <c r="AG162" s="39">
        <v>0</v>
      </c>
      <c r="AH162" s="36">
        <v>0</v>
      </c>
      <c r="AI162" s="39">
        <v>0</v>
      </c>
      <c r="AJ162" s="36">
        <v>0</v>
      </c>
      <c r="AK162" s="39"/>
      <c r="AL162" s="36">
        <f>AK162*$E162*$F162*$H162*$L162*$AL$10</f>
        <v>0</v>
      </c>
      <c r="AM162" s="64"/>
      <c r="AN162" s="36">
        <f>SUM(AM162*$E162*$F162*$H162*$K162*$AN$10)</f>
        <v>0</v>
      </c>
      <c r="AO162" s="39"/>
      <c r="AP162" s="37">
        <f>SUM(AO162*$E162*$F162*$H162*$K162*$AP$10)</f>
        <v>0</v>
      </c>
      <c r="AQ162" s="39"/>
      <c r="AR162" s="36">
        <f>SUM(AQ162*$E162*$F162*$H162*$K162*$AR$10)</f>
        <v>0</v>
      </c>
      <c r="AS162" s="39"/>
      <c r="AT162" s="36">
        <f>SUM(AS162*$E162*$F162*$H162*$K162*$AT$10)</f>
        <v>0</v>
      </c>
      <c r="AU162" s="39"/>
      <c r="AV162" s="36">
        <f>SUM(AU162*$E162*$F162*$H162*$K162*$AV$10)</f>
        <v>0</v>
      </c>
      <c r="AW162" s="39"/>
      <c r="AX162" s="36">
        <f>SUM(AW162*$E162*$F162*$H162*$K162*$AX$10)</f>
        <v>0</v>
      </c>
      <c r="AY162" s="39"/>
      <c r="AZ162" s="36">
        <f>SUM(AY162*$E162*$F162*$H162*$K162*$AZ$10)</f>
        <v>0</v>
      </c>
      <c r="BA162" s="39"/>
      <c r="BB162" s="36">
        <f>SUM(BA162*$E162*$F162*$H162*$K162*$BB$10)</f>
        <v>0</v>
      </c>
      <c r="BC162" s="39"/>
      <c r="BD162" s="36">
        <f>SUM(BC162*$E162*$F162*$H162*$K162*$BD$10)</f>
        <v>0</v>
      </c>
      <c r="BE162" s="39"/>
      <c r="BF162" s="36">
        <f>SUM(BE162*$E162*$F162*$H162*$K162*$BF$10)</f>
        <v>0</v>
      </c>
      <c r="BG162" s="39"/>
      <c r="BH162" s="36">
        <f>SUM(BG162*$E162*$F162*$H162*$K162*$BH$10)</f>
        <v>0</v>
      </c>
      <c r="BI162" s="39"/>
      <c r="BJ162" s="36">
        <f>SUM(BI162*$E162*$F162*$H162*$K162*$BJ$10)</f>
        <v>0</v>
      </c>
      <c r="BK162" s="39"/>
      <c r="BL162" s="36">
        <f>SUM(BK162*$E162*$F162*$H162*$K162*$BL$10)</f>
        <v>0</v>
      </c>
      <c r="BM162" s="39"/>
      <c r="BN162" s="36">
        <f>BM162*$E162*$F162*$H162*$L162*$BN$10</f>
        <v>0</v>
      </c>
      <c r="BO162" s="39"/>
      <c r="BP162" s="36">
        <f>BO162*$E162*$F162*$H162*$L162*$BP$10</f>
        <v>0</v>
      </c>
      <c r="BQ162" s="77"/>
      <c r="BR162" s="37">
        <f>BQ162*$E162*$F162*$H162*$L162*$BR$10</f>
        <v>0</v>
      </c>
      <c r="BS162" s="72"/>
      <c r="BT162" s="36">
        <f>BS162*$E162*$F162*$H162*$L162*$BT$10</f>
        <v>0</v>
      </c>
      <c r="BU162" s="39"/>
      <c r="BV162" s="36">
        <f>BU162*$E162*$F162*$H162*$L162*$BV$10</f>
        <v>0</v>
      </c>
      <c r="BW162" s="44"/>
      <c r="BX162" s="36">
        <f>BW162*$E162*$F162*$H162*$L162*$BX$10</f>
        <v>0</v>
      </c>
      <c r="BY162" s="39">
        <v>6</v>
      </c>
      <c r="BZ162" s="36">
        <f>BY162*$E162*$F162*$H162*$L162*$BZ$10</f>
        <v>137467.8144</v>
      </c>
      <c r="CA162" s="44"/>
      <c r="CB162" s="41">
        <f>CA162*$E162*$F162*$H162*$L162*$CB$10</f>
        <v>0</v>
      </c>
      <c r="CC162" s="71">
        <v>20</v>
      </c>
      <c r="CD162" s="36">
        <f>CC162*$E162*$F162*$H162*$L162*$CD$10</f>
        <v>458226.04799999995</v>
      </c>
      <c r="CE162" s="39"/>
      <c r="CF162" s="36">
        <f>CE162*$E162*$F162*$H162*$L162*$CF$10</f>
        <v>0</v>
      </c>
      <c r="CG162" s="37"/>
      <c r="CH162" s="36">
        <f>CG162*$E162*$F162*$H162*$L162*$CH$10</f>
        <v>0</v>
      </c>
      <c r="CI162" s="39"/>
      <c r="CJ162" s="36">
        <f>CI162*$E162*$F162*$H162*$L162*$CJ$10</f>
        <v>0</v>
      </c>
      <c r="CK162" s="39"/>
      <c r="CL162" s="36">
        <f>CK162*$E162*$F162*$H162*$L162*$CL$10</f>
        <v>0</v>
      </c>
      <c r="CM162" s="39"/>
      <c r="CN162" s="36">
        <f>CM162*$E162*$F162*$H162*$L162*$CN$10</f>
        <v>0</v>
      </c>
      <c r="CO162" s="39"/>
      <c r="CP162" s="36">
        <f>CO162*$E162*$F162*$H162*$L162*$CP$10</f>
        <v>0</v>
      </c>
      <c r="CQ162" s="39"/>
      <c r="CR162" s="36">
        <f>CQ162*$E162*$F162*$H162*$M162*$CR$10</f>
        <v>0</v>
      </c>
      <c r="CS162" s="39"/>
      <c r="CT162" s="36">
        <f>CS162*$E162*$F162*$H162*$N162*$CT$10</f>
        <v>0</v>
      </c>
      <c r="CU162" s="37"/>
      <c r="CV162" s="36">
        <f>CU162*E162*F162*H162</f>
        <v>0</v>
      </c>
      <c r="CW162" s="37"/>
      <c r="CX162" s="36"/>
      <c r="CY162" s="36"/>
      <c r="CZ162" s="36">
        <f>SUM(CY162*$E162*$F162*$H162*$K162*$R$10)</f>
        <v>0</v>
      </c>
      <c r="DA162" s="36"/>
      <c r="DB162" s="36"/>
      <c r="DC162" s="36"/>
      <c r="DD162" s="36"/>
      <c r="DE162" s="43">
        <f>SUM(Q162+O162+AA162+S162+U162+AC162+Y162+W162+AE162+AI162+AG162+AK162+AM162+AQ162+BM162+BS162+AO162+BA162+BC162+CE162+CG162+CC162+CI162+CK162+BW162+BY162+AS162+AU162+AW162+AY162+BO162+BQ162+BU162+BE162+BG162+BI162+BK162+CA162+CM162+CO162+CQ162+CS162+CU162+CW162+DA162+DC162)</f>
        <v>41</v>
      </c>
      <c r="DF162" s="43">
        <f>SUM(R162+P162+AB162+T162+V162+AD162+Z162+X162+AF162+AJ162+AH162+AL162+AN162+AR162+BN162+BT162+AP162+BB162+BD162+CF162+CH162+CD162+CJ162+CL162+BX162+BZ162+AT162+AV162+AX162+AZ162+BP162+BR162+BV162+BF162+BH162+BJ162+BL162+CB162+CN162+CP162+CR162+CT162+CV162+CX162+DB162+DD162)</f>
        <v>882085.14240000001</v>
      </c>
    </row>
    <row r="163" spans="1:110" ht="15" x14ac:dyDescent="0.25">
      <c r="A163" s="159">
        <v>27</v>
      </c>
      <c r="B163" s="159"/>
      <c r="C163" s="187" t="s">
        <v>419</v>
      </c>
      <c r="D163" s="185" t="s">
        <v>420</v>
      </c>
      <c r="E163" s="170">
        <v>13916</v>
      </c>
      <c r="F163" s="178"/>
      <c r="G163" s="172"/>
      <c r="H163" s="163"/>
      <c r="I163" s="139"/>
      <c r="J163" s="139"/>
      <c r="K163" s="173">
        <v>1.4</v>
      </c>
      <c r="L163" s="173">
        <v>1.68</v>
      </c>
      <c r="M163" s="173">
        <v>2.23</v>
      </c>
      <c r="N163" s="174">
        <v>2.57</v>
      </c>
      <c r="O163" s="179">
        <f>O164</f>
        <v>0</v>
      </c>
      <c r="P163" s="179">
        <f t="shared" ref="P163:CA163" si="300">P164</f>
        <v>0</v>
      </c>
      <c r="Q163" s="179">
        <f t="shared" si="300"/>
        <v>0</v>
      </c>
      <c r="R163" s="179">
        <f t="shared" si="300"/>
        <v>0</v>
      </c>
      <c r="S163" s="179">
        <f t="shared" si="300"/>
        <v>0</v>
      </c>
      <c r="T163" s="179">
        <f t="shared" si="300"/>
        <v>0</v>
      </c>
      <c r="U163" s="179">
        <f t="shared" si="300"/>
        <v>0</v>
      </c>
      <c r="V163" s="179">
        <f t="shared" si="300"/>
        <v>0</v>
      </c>
      <c r="W163" s="179">
        <f t="shared" si="300"/>
        <v>0</v>
      </c>
      <c r="X163" s="179">
        <f t="shared" si="300"/>
        <v>0</v>
      </c>
      <c r="Y163" s="179">
        <f t="shared" si="300"/>
        <v>0</v>
      </c>
      <c r="Z163" s="179">
        <f t="shared" si="300"/>
        <v>0</v>
      </c>
      <c r="AA163" s="179">
        <f t="shared" si="300"/>
        <v>0</v>
      </c>
      <c r="AB163" s="179">
        <f t="shared" si="300"/>
        <v>0</v>
      </c>
      <c r="AC163" s="179">
        <f t="shared" si="300"/>
        <v>0</v>
      </c>
      <c r="AD163" s="179">
        <f t="shared" si="300"/>
        <v>0</v>
      </c>
      <c r="AE163" s="179">
        <f t="shared" si="300"/>
        <v>2</v>
      </c>
      <c r="AF163" s="179">
        <f t="shared" si="300"/>
        <v>28833.951999999997</v>
      </c>
      <c r="AG163" s="179">
        <f t="shared" si="300"/>
        <v>3</v>
      </c>
      <c r="AH163" s="179">
        <f t="shared" si="300"/>
        <v>43250.928</v>
      </c>
      <c r="AI163" s="179">
        <f t="shared" si="300"/>
        <v>0</v>
      </c>
      <c r="AJ163" s="179">
        <f t="shared" si="300"/>
        <v>0</v>
      </c>
      <c r="AK163" s="179">
        <f t="shared" si="300"/>
        <v>0</v>
      </c>
      <c r="AL163" s="179">
        <f t="shared" si="300"/>
        <v>0</v>
      </c>
      <c r="AM163" s="179">
        <f t="shared" si="300"/>
        <v>0</v>
      </c>
      <c r="AN163" s="179">
        <f t="shared" si="300"/>
        <v>0</v>
      </c>
      <c r="AO163" s="179">
        <f t="shared" si="300"/>
        <v>0</v>
      </c>
      <c r="AP163" s="179">
        <f t="shared" si="300"/>
        <v>0</v>
      </c>
      <c r="AQ163" s="179">
        <f t="shared" si="300"/>
        <v>0</v>
      </c>
      <c r="AR163" s="179">
        <f t="shared" si="300"/>
        <v>0</v>
      </c>
      <c r="AS163" s="179">
        <f t="shared" si="300"/>
        <v>0</v>
      </c>
      <c r="AT163" s="179">
        <f t="shared" si="300"/>
        <v>0</v>
      </c>
      <c r="AU163" s="179">
        <f t="shared" si="300"/>
        <v>0</v>
      </c>
      <c r="AV163" s="179">
        <f t="shared" si="300"/>
        <v>0</v>
      </c>
      <c r="AW163" s="179">
        <f t="shared" si="300"/>
        <v>0</v>
      </c>
      <c r="AX163" s="179">
        <f t="shared" si="300"/>
        <v>0</v>
      </c>
      <c r="AY163" s="179">
        <f t="shared" si="300"/>
        <v>0</v>
      </c>
      <c r="AZ163" s="179">
        <f t="shared" si="300"/>
        <v>0</v>
      </c>
      <c r="BA163" s="179">
        <f t="shared" si="300"/>
        <v>0</v>
      </c>
      <c r="BB163" s="179">
        <f t="shared" si="300"/>
        <v>0</v>
      </c>
      <c r="BC163" s="179">
        <f t="shared" si="300"/>
        <v>0</v>
      </c>
      <c r="BD163" s="179">
        <f t="shared" si="300"/>
        <v>0</v>
      </c>
      <c r="BE163" s="179">
        <f t="shared" si="300"/>
        <v>8</v>
      </c>
      <c r="BF163" s="179">
        <f t="shared" si="300"/>
        <v>115335.80799999999</v>
      </c>
      <c r="BG163" s="179">
        <f t="shared" si="300"/>
        <v>0</v>
      </c>
      <c r="BH163" s="179">
        <f t="shared" si="300"/>
        <v>0</v>
      </c>
      <c r="BI163" s="179">
        <f t="shared" si="300"/>
        <v>0</v>
      </c>
      <c r="BJ163" s="179">
        <f t="shared" si="300"/>
        <v>0</v>
      </c>
      <c r="BK163" s="179">
        <f t="shared" si="300"/>
        <v>1</v>
      </c>
      <c r="BL163" s="179">
        <f t="shared" si="300"/>
        <v>14416.975999999999</v>
      </c>
      <c r="BM163" s="179">
        <f t="shared" si="300"/>
        <v>0</v>
      </c>
      <c r="BN163" s="179">
        <f t="shared" si="300"/>
        <v>0</v>
      </c>
      <c r="BO163" s="179">
        <f t="shared" si="300"/>
        <v>0</v>
      </c>
      <c r="BP163" s="179">
        <f t="shared" si="300"/>
        <v>0</v>
      </c>
      <c r="BQ163" s="179">
        <f t="shared" si="300"/>
        <v>0</v>
      </c>
      <c r="BR163" s="179">
        <f t="shared" si="300"/>
        <v>0</v>
      </c>
      <c r="BS163" s="179">
        <f t="shared" si="300"/>
        <v>5</v>
      </c>
      <c r="BT163" s="179">
        <f t="shared" si="300"/>
        <v>86501.855999999985</v>
      </c>
      <c r="BU163" s="179">
        <f t="shared" si="300"/>
        <v>0</v>
      </c>
      <c r="BV163" s="179">
        <f t="shared" si="300"/>
        <v>0</v>
      </c>
      <c r="BW163" s="179">
        <f t="shared" si="300"/>
        <v>0</v>
      </c>
      <c r="BX163" s="179">
        <f t="shared" si="300"/>
        <v>0</v>
      </c>
      <c r="BY163" s="179">
        <f t="shared" si="300"/>
        <v>0</v>
      </c>
      <c r="BZ163" s="179">
        <f t="shared" si="300"/>
        <v>0</v>
      </c>
      <c r="CA163" s="179">
        <f t="shared" si="300"/>
        <v>0</v>
      </c>
      <c r="CB163" s="179">
        <f t="shared" ref="CB163:DF163" si="301">CB164</f>
        <v>0</v>
      </c>
      <c r="CC163" s="179">
        <f t="shared" si="301"/>
        <v>10</v>
      </c>
      <c r="CD163" s="179">
        <f t="shared" si="301"/>
        <v>173003.71199999997</v>
      </c>
      <c r="CE163" s="179">
        <f t="shared" si="301"/>
        <v>0</v>
      </c>
      <c r="CF163" s="179">
        <f t="shared" si="301"/>
        <v>0</v>
      </c>
      <c r="CG163" s="179">
        <f t="shared" si="301"/>
        <v>0</v>
      </c>
      <c r="CH163" s="179">
        <f t="shared" si="301"/>
        <v>0</v>
      </c>
      <c r="CI163" s="179">
        <f t="shared" si="301"/>
        <v>0</v>
      </c>
      <c r="CJ163" s="179">
        <f t="shared" si="301"/>
        <v>0</v>
      </c>
      <c r="CK163" s="179">
        <f t="shared" si="301"/>
        <v>0</v>
      </c>
      <c r="CL163" s="179">
        <f t="shared" si="301"/>
        <v>0</v>
      </c>
      <c r="CM163" s="179">
        <f t="shared" si="301"/>
        <v>1</v>
      </c>
      <c r="CN163" s="179">
        <f t="shared" si="301"/>
        <v>17300.371200000001</v>
      </c>
      <c r="CO163" s="179">
        <f t="shared" si="301"/>
        <v>0</v>
      </c>
      <c r="CP163" s="179">
        <f t="shared" si="301"/>
        <v>0</v>
      </c>
      <c r="CQ163" s="179">
        <f t="shared" si="301"/>
        <v>2</v>
      </c>
      <c r="CR163" s="179">
        <f t="shared" si="301"/>
        <v>45928.366399999999</v>
      </c>
      <c r="CS163" s="179">
        <f t="shared" si="301"/>
        <v>0</v>
      </c>
      <c r="CT163" s="179">
        <f t="shared" si="301"/>
        <v>0</v>
      </c>
      <c r="CU163" s="179">
        <f t="shared" si="301"/>
        <v>0</v>
      </c>
      <c r="CV163" s="179">
        <f t="shared" si="301"/>
        <v>0</v>
      </c>
      <c r="CW163" s="179">
        <f t="shared" si="301"/>
        <v>0</v>
      </c>
      <c r="CX163" s="179">
        <f t="shared" si="301"/>
        <v>0</v>
      </c>
      <c r="CY163" s="179">
        <f t="shared" si="301"/>
        <v>0</v>
      </c>
      <c r="CZ163" s="179">
        <f t="shared" si="301"/>
        <v>0</v>
      </c>
      <c r="DA163" s="179">
        <f t="shared" si="301"/>
        <v>0</v>
      </c>
      <c r="DB163" s="179">
        <f t="shared" si="301"/>
        <v>0</v>
      </c>
      <c r="DC163" s="179">
        <f t="shared" si="301"/>
        <v>0</v>
      </c>
      <c r="DD163" s="179">
        <f t="shared" si="301"/>
        <v>0</v>
      </c>
      <c r="DE163" s="179">
        <f t="shared" si="301"/>
        <v>32</v>
      </c>
      <c r="DF163" s="179">
        <f t="shared" si="301"/>
        <v>524571.96959999995</v>
      </c>
    </row>
    <row r="164" spans="1:110" ht="30" x14ac:dyDescent="0.25">
      <c r="A164" s="14"/>
      <c r="B164" s="14">
        <v>123</v>
      </c>
      <c r="C164" s="45" t="s">
        <v>421</v>
      </c>
      <c r="D164" s="97" t="s">
        <v>422</v>
      </c>
      <c r="E164" s="29">
        <v>13916</v>
      </c>
      <c r="F164" s="63">
        <v>0.74</v>
      </c>
      <c r="G164" s="31"/>
      <c r="H164" s="32">
        <v>1</v>
      </c>
      <c r="I164" s="33"/>
      <c r="J164" s="33"/>
      <c r="K164" s="34">
        <v>1.4</v>
      </c>
      <c r="L164" s="34">
        <v>1.68</v>
      </c>
      <c r="M164" s="34">
        <v>2.23</v>
      </c>
      <c r="N164" s="35">
        <v>2.57</v>
      </c>
      <c r="O164" s="46"/>
      <c r="P164" s="36">
        <f>SUM(O164*$E164*$F164*$H164*$K164*$P$10)</f>
        <v>0</v>
      </c>
      <c r="Q164" s="39"/>
      <c r="R164" s="36">
        <f>SUM(Q164*$E164*$F164*$H164*$K164*$R$10)</f>
        <v>0</v>
      </c>
      <c r="S164" s="39"/>
      <c r="T164" s="37">
        <f>SUM(S164*$E164*$F164*$H164*$K164*$T$10)</f>
        <v>0</v>
      </c>
      <c r="U164" s="39"/>
      <c r="V164" s="36">
        <f>SUM(U164*$E164*$F164*$H164*$K164*$V$10)</f>
        <v>0</v>
      </c>
      <c r="W164" s="39"/>
      <c r="X164" s="36">
        <f>SUM(W164*$E164*$F164*$H164*$K164*$X$10)</f>
        <v>0</v>
      </c>
      <c r="Y164" s="39"/>
      <c r="Z164" s="37">
        <f>SUM(Y164*$E164*$F164*$H164*$K164*$Z$10)</f>
        <v>0</v>
      </c>
      <c r="AA164" s="64">
        <v>0</v>
      </c>
      <c r="AB164" s="36">
        <v>0</v>
      </c>
      <c r="AC164" s="39">
        <v>0</v>
      </c>
      <c r="AD164" s="36">
        <v>0</v>
      </c>
      <c r="AE164" s="39">
        <v>2</v>
      </c>
      <c r="AF164" s="36">
        <f>AE164*E164*F164*H164*K164</f>
        <v>28833.951999999997</v>
      </c>
      <c r="AG164" s="44">
        <v>3</v>
      </c>
      <c r="AH164" s="36">
        <f>AG164*E164*F164*H164*K164</f>
        <v>43250.928</v>
      </c>
      <c r="AI164" s="39">
        <v>0</v>
      </c>
      <c r="AJ164" s="36">
        <v>0</v>
      </c>
      <c r="AK164" s="81"/>
      <c r="AL164" s="36">
        <f>AK164*$E164*$F164*$H164*$L164*$AL$10</f>
        <v>0</v>
      </c>
      <c r="AM164" s="64"/>
      <c r="AN164" s="36">
        <f>SUM(AM164*$E164*$F164*$H164*$K164*$AN$10)</f>
        <v>0</v>
      </c>
      <c r="AO164" s="39"/>
      <c r="AP164" s="37">
        <f>SUM(AO164*$E164*$F164*$H164*$K164*$AP$10)</f>
        <v>0</v>
      </c>
      <c r="AQ164" s="39"/>
      <c r="AR164" s="36">
        <f>SUM(AQ164*$E164*$F164*$H164*$K164*$AR$10)</f>
        <v>0</v>
      </c>
      <c r="AS164" s="39"/>
      <c r="AT164" s="36">
        <f>SUM(AS164*$E164*$F164*$H164*$K164*$AT$10)</f>
        <v>0</v>
      </c>
      <c r="AU164" s="39"/>
      <c r="AV164" s="36">
        <f>SUM(AU164*$E164*$F164*$H164*$K164*$AV$10)</f>
        <v>0</v>
      </c>
      <c r="AW164" s="39"/>
      <c r="AX164" s="36">
        <f>SUM(AW164*$E164*$F164*$H164*$K164*$AX$10)</f>
        <v>0</v>
      </c>
      <c r="AY164" s="39"/>
      <c r="AZ164" s="36">
        <f>SUM(AY164*$E164*$F164*$H164*$K164*$AZ$10)</f>
        <v>0</v>
      </c>
      <c r="BA164" s="39"/>
      <c r="BB164" s="36">
        <f>SUM(BA164*$E164*$F164*$H164*$K164*$BB$10)</f>
        <v>0</v>
      </c>
      <c r="BC164" s="39"/>
      <c r="BD164" s="36">
        <f>SUM(BC164*$E164*$F164*$H164*$K164*$BD$10)</f>
        <v>0</v>
      </c>
      <c r="BE164" s="37">
        <v>8</v>
      </c>
      <c r="BF164" s="36">
        <f>SUM(BE164*$E164*$F164*$H164*$K164*$BF$10)</f>
        <v>115335.80799999999</v>
      </c>
      <c r="BG164" s="39"/>
      <c r="BH164" s="36">
        <f>SUM(BG164*$E164*$F164*$H164*$K164*$BH$10)</f>
        <v>0</v>
      </c>
      <c r="BI164" s="39"/>
      <c r="BJ164" s="36">
        <f>SUM(BI164*$E164*$F164*$H164*$K164*$BJ$10)</f>
        <v>0</v>
      </c>
      <c r="BK164" s="37">
        <v>1</v>
      </c>
      <c r="BL164" s="36">
        <f>SUM(BK164*$E164*$F164*$H164*$K164*$BL$10)</f>
        <v>14416.975999999999</v>
      </c>
      <c r="BM164" s="39"/>
      <c r="BN164" s="36">
        <f>BM164*$E164*$F164*$H164*$L164*$BN$10</f>
        <v>0</v>
      </c>
      <c r="BO164" s="39"/>
      <c r="BP164" s="36">
        <f>BO164*$E164*$F164*$H164*$L164*$BP$10</f>
        <v>0</v>
      </c>
      <c r="BQ164" s="77"/>
      <c r="BR164" s="37">
        <f>BQ164*$E164*$F164*$H164*$L164*$BR$10</f>
        <v>0</v>
      </c>
      <c r="BS164" s="37">
        <v>5</v>
      </c>
      <c r="BT164" s="36">
        <f>BS164*$E164*$F164*$H164*$L164*$BT$10</f>
        <v>86501.855999999985</v>
      </c>
      <c r="BU164" s="39"/>
      <c r="BV164" s="36">
        <f>BU164*$E164*$F164*$H164*$L164*$BV$10</f>
        <v>0</v>
      </c>
      <c r="BW164" s="44"/>
      <c r="BX164" s="36">
        <f>BW164*$E164*$F164*$H164*$L164*$BX$10</f>
        <v>0</v>
      </c>
      <c r="BY164" s="37"/>
      <c r="BZ164" s="36">
        <f>BY164*$E164*$F164*$H164*$L164*$BZ$10</f>
        <v>0</v>
      </c>
      <c r="CA164" s="44"/>
      <c r="CB164" s="41">
        <f>CA164*$E164*$F164*$H164*$L164*$CB$10</f>
        <v>0</v>
      </c>
      <c r="CC164" s="71">
        <v>10</v>
      </c>
      <c r="CD164" s="36">
        <f>CC164*$E164*$F164*$H164*$L164*$CD$10</f>
        <v>173003.71199999997</v>
      </c>
      <c r="CE164" s="39"/>
      <c r="CF164" s="36">
        <f>CE164*$E164*$F164*$H164*$L164*$CF$10</f>
        <v>0</v>
      </c>
      <c r="CG164" s="37"/>
      <c r="CH164" s="36">
        <f>CG164*$E164*$F164*$H164*$L164*$CH$10</f>
        <v>0</v>
      </c>
      <c r="CI164" s="39"/>
      <c r="CJ164" s="36">
        <f>CI164*$E164*$F164*$H164*$L164*$CJ$10</f>
        <v>0</v>
      </c>
      <c r="CK164" s="39"/>
      <c r="CL164" s="36">
        <f>CK164*$E164*$F164*$H164*$L164*$CL$10</f>
        <v>0</v>
      </c>
      <c r="CM164" s="37">
        <v>1</v>
      </c>
      <c r="CN164" s="36">
        <f>CM164*$E164*$F164*$H164*$L164*$CN$10</f>
        <v>17300.371200000001</v>
      </c>
      <c r="CO164" s="39"/>
      <c r="CP164" s="36">
        <f>CO164*$E164*$F164*$H164*$L164*$CP$10</f>
        <v>0</v>
      </c>
      <c r="CQ164" s="37">
        <v>2</v>
      </c>
      <c r="CR164" s="36">
        <f>CQ164*$E164*$F164*$H164*$M164*$CR$10</f>
        <v>45928.366399999999</v>
      </c>
      <c r="CS164" s="39"/>
      <c r="CT164" s="36">
        <f>CS164*$E164*$F164*$H164*$N164*$CT$10</f>
        <v>0</v>
      </c>
      <c r="CU164" s="37"/>
      <c r="CV164" s="36">
        <f>CU164*E164*F164*H164</f>
        <v>0</v>
      </c>
      <c r="CW164" s="37"/>
      <c r="CX164" s="36"/>
      <c r="CY164" s="36"/>
      <c r="CZ164" s="36">
        <f>SUM(CY164*$E164*$F164*$H164*$K164*$R$10)</f>
        <v>0</v>
      </c>
      <c r="DA164" s="36"/>
      <c r="DB164" s="36"/>
      <c r="DC164" s="36"/>
      <c r="DD164" s="36"/>
      <c r="DE164" s="43">
        <f>SUM(Q164+O164+AA164+S164+U164+AC164+Y164+W164+AE164+AI164+AG164+AK164+AM164+AQ164+BM164+BS164+AO164+BA164+BC164+CE164+CG164+CC164+CI164+CK164+BW164+BY164+AS164+AU164+AW164+AY164+BO164+BQ164+BU164+BE164+BG164+BI164+BK164+CA164+CM164+CO164+CQ164+CS164+CU164+CW164+DA164+DC164)</f>
        <v>32</v>
      </c>
      <c r="DF164" s="43">
        <f>SUM(R164+P164+AB164+T164+V164+AD164+Z164+X164+AF164+AJ164+AH164+AL164+AN164+AR164+BN164+BT164+AP164+BB164+BD164+CF164+CH164+CD164+CJ164+CL164+BX164+BZ164+AT164+AV164+AX164+AZ164+BP164+BR164+BV164+BF164+BH164+BJ164+BL164+CB164+CN164+CP164+CR164+CT164+CV164+CX164+DB164+DD164)</f>
        <v>524571.96959999995</v>
      </c>
    </row>
    <row r="165" spans="1:110" s="79" customFormat="1" ht="15" x14ac:dyDescent="0.25">
      <c r="A165" s="180">
        <v>28</v>
      </c>
      <c r="B165" s="180"/>
      <c r="C165" s="187" t="s">
        <v>423</v>
      </c>
      <c r="D165" s="185" t="s">
        <v>424</v>
      </c>
      <c r="E165" s="170">
        <v>13916</v>
      </c>
      <c r="F165" s="178"/>
      <c r="G165" s="172"/>
      <c r="H165" s="163"/>
      <c r="I165" s="139"/>
      <c r="J165" s="139"/>
      <c r="K165" s="173">
        <v>1.4</v>
      </c>
      <c r="L165" s="173">
        <v>1.68</v>
      </c>
      <c r="M165" s="173">
        <v>2.23</v>
      </c>
      <c r="N165" s="174">
        <v>2.57</v>
      </c>
      <c r="O165" s="179">
        <f>O166</f>
        <v>0</v>
      </c>
      <c r="P165" s="179">
        <f t="shared" ref="P165:CA165" si="302">P166</f>
        <v>0</v>
      </c>
      <c r="Q165" s="179">
        <f t="shared" si="302"/>
        <v>0</v>
      </c>
      <c r="R165" s="179">
        <f t="shared" si="302"/>
        <v>0</v>
      </c>
      <c r="S165" s="179">
        <f t="shared" si="302"/>
        <v>0</v>
      </c>
      <c r="T165" s="179">
        <f t="shared" si="302"/>
        <v>0</v>
      </c>
      <c r="U165" s="179">
        <f t="shared" si="302"/>
        <v>0</v>
      </c>
      <c r="V165" s="179">
        <f t="shared" si="302"/>
        <v>0</v>
      </c>
      <c r="W165" s="179">
        <f t="shared" si="302"/>
        <v>0</v>
      </c>
      <c r="X165" s="179">
        <f t="shared" si="302"/>
        <v>0</v>
      </c>
      <c r="Y165" s="179">
        <f t="shared" si="302"/>
        <v>0</v>
      </c>
      <c r="Z165" s="179">
        <f t="shared" si="302"/>
        <v>0</v>
      </c>
      <c r="AA165" s="179">
        <f t="shared" si="302"/>
        <v>0</v>
      </c>
      <c r="AB165" s="179">
        <f t="shared" si="302"/>
        <v>0</v>
      </c>
      <c r="AC165" s="179">
        <f t="shared" si="302"/>
        <v>0</v>
      </c>
      <c r="AD165" s="179">
        <f t="shared" si="302"/>
        <v>0</v>
      </c>
      <c r="AE165" s="179">
        <f t="shared" si="302"/>
        <v>0</v>
      </c>
      <c r="AF165" s="179">
        <f t="shared" si="302"/>
        <v>0</v>
      </c>
      <c r="AG165" s="179">
        <f t="shared" si="302"/>
        <v>0</v>
      </c>
      <c r="AH165" s="179">
        <f t="shared" si="302"/>
        <v>0</v>
      </c>
      <c r="AI165" s="179">
        <f t="shared" si="302"/>
        <v>0</v>
      </c>
      <c r="AJ165" s="179">
        <f t="shared" si="302"/>
        <v>0</v>
      </c>
      <c r="AK165" s="179">
        <f t="shared" si="302"/>
        <v>0</v>
      </c>
      <c r="AL165" s="179">
        <f t="shared" si="302"/>
        <v>0</v>
      </c>
      <c r="AM165" s="179">
        <f t="shared" si="302"/>
        <v>0</v>
      </c>
      <c r="AN165" s="179">
        <f t="shared" si="302"/>
        <v>0</v>
      </c>
      <c r="AO165" s="179">
        <f t="shared" si="302"/>
        <v>0</v>
      </c>
      <c r="AP165" s="179">
        <f t="shared" si="302"/>
        <v>0</v>
      </c>
      <c r="AQ165" s="179">
        <f t="shared" si="302"/>
        <v>0</v>
      </c>
      <c r="AR165" s="179">
        <f t="shared" si="302"/>
        <v>0</v>
      </c>
      <c r="AS165" s="179">
        <f t="shared" si="302"/>
        <v>0</v>
      </c>
      <c r="AT165" s="179">
        <f t="shared" si="302"/>
        <v>0</v>
      </c>
      <c r="AU165" s="179">
        <f t="shared" si="302"/>
        <v>0</v>
      </c>
      <c r="AV165" s="179">
        <f t="shared" si="302"/>
        <v>0</v>
      </c>
      <c r="AW165" s="179">
        <f t="shared" si="302"/>
        <v>0</v>
      </c>
      <c r="AX165" s="179">
        <f t="shared" si="302"/>
        <v>0</v>
      </c>
      <c r="AY165" s="179">
        <f t="shared" si="302"/>
        <v>0</v>
      </c>
      <c r="AZ165" s="179">
        <f t="shared" si="302"/>
        <v>0</v>
      </c>
      <c r="BA165" s="179">
        <f t="shared" si="302"/>
        <v>0</v>
      </c>
      <c r="BB165" s="179">
        <f t="shared" si="302"/>
        <v>0</v>
      </c>
      <c r="BC165" s="179">
        <f t="shared" si="302"/>
        <v>0</v>
      </c>
      <c r="BD165" s="179">
        <f t="shared" si="302"/>
        <v>0</v>
      </c>
      <c r="BE165" s="179">
        <f t="shared" si="302"/>
        <v>0</v>
      </c>
      <c r="BF165" s="179">
        <f t="shared" si="302"/>
        <v>0</v>
      </c>
      <c r="BG165" s="179">
        <f t="shared" si="302"/>
        <v>0</v>
      </c>
      <c r="BH165" s="179">
        <f t="shared" si="302"/>
        <v>0</v>
      </c>
      <c r="BI165" s="179">
        <f t="shared" si="302"/>
        <v>0</v>
      </c>
      <c r="BJ165" s="179">
        <f t="shared" si="302"/>
        <v>0</v>
      </c>
      <c r="BK165" s="179">
        <f t="shared" si="302"/>
        <v>0</v>
      </c>
      <c r="BL165" s="179">
        <f t="shared" si="302"/>
        <v>0</v>
      </c>
      <c r="BM165" s="179">
        <f t="shared" si="302"/>
        <v>0</v>
      </c>
      <c r="BN165" s="179">
        <f t="shared" si="302"/>
        <v>0</v>
      </c>
      <c r="BO165" s="179">
        <f t="shared" si="302"/>
        <v>0</v>
      </c>
      <c r="BP165" s="179">
        <f t="shared" si="302"/>
        <v>0</v>
      </c>
      <c r="BQ165" s="179">
        <f t="shared" si="302"/>
        <v>0</v>
      </c>
      <c r="BR165" s="179">
        <f t="shared" si="302"/>
        <v>0</v>
      </c>
      <c r="BS165" s="179">
        <f t="shared" si="302"/>
        <v>0</v>
      </c>
      <c r="BT165" s="179">
        <f t="shared" si="302"/>
        <v>0</v>
      </c>
      <c r="BU165" s="179">
        <f t="shared" si="302"/>
        <v>0</v>
      </c>
      <c r="BV165" s="179">
        <f t="shared" si="302"/>
        <v>0</v>
      </c>
      <c r="BW165" s="179">
        <f t="shared" si="302"/>
        <v>2</v>
      </c>
      <c r="BX165" s="179">
        <f t="shared" si="302"/>
        <v>61720.243200000004</v>
      </c>
      <c r="BY165" s="179">
        <f t="shared" si="302"/>
        <v>0</v>
      </c>
      <c r="BZ165" s="179">
        <f t="shared" si="302"/>
        <v>0</v>
      </c>
      <c r="CA165" s="179">
        <f t="shared" si="302"/>
        <v>0</v>
      </c>
      <c r="CB165" s="179">
        <f t="shared" ref="CB165:DF165" si="303">CB166</f>
        <v>0</v>
      </c>
      <c r="CC165" s="179">
        <f t="shared" si="303"/>
        <v>0</v>
      </c>
      <c r="CD165" s="179">
        <f t="shared" si="303"/>
        <v>0</v>
      </c>
      <c r="CE165" s="179">
        <f t="shared" si="303"/>
        <v>0</v>
      </c>
      <c r="CF165" s="179">
        <f t="shared" si="303"/>
        <v>0</v>
      </c>
      <c r="CG165" s="179">
        <f t="shared" si="303"/>
        <v>0</v>
      </c>
      <c r="CH165" s="179">
        <f t="shared" si="303"/>
        <v>0</v>
      </c>
      <c r="CI165" s="179">
        <f t="shared" si="303"/>
        <v>0</v>
      </c>
      <c r="CJ165" s="179">
        <f t="shared" si="303"/>
        <v>0</v>
      </c>
      <c r="CK165" s="179">
        <f t="shared" si="303"/>
        <v>0</v>
      </c>
      <c r="CL165" s="179">
        <f t="shared" si="303"/>
        <v>0</v>
      </c>
      <c r="CM165" s="179">
        <f t="shared" si="303"/>
        <v>0</v>
      </c>
      <c r="CN165" s="179">
        <f t="shared" si="303"/>
        <v>0</v>
      </c>
      <c r="CO165" s="179">
        <f t="shared" si="303"/>
        <v>0</v>
      </c>
      <c r="CP165" s="179">
        <f t="shared" si="303"/>
        <v>0</v>
      </c>
      <c r="CQ165" s="179">
        <f t="shared" si="303"/>
        <v>0</v>
      </c>
      <c r="CR165" s="179">
        <f t="shared" si="303"/>
        <v>0</v>
      </c>
      <c r="CS165" s="179">
        <f t="shared" si="303"/>
        <v>0</v>
      </c>
      <c r="CT165" s="179">
        <f t="shared" si="303"/>
        <v>0</v>
      </c>
      <c r="CU165" s="179">
        <f t="shared" si="303"/>
        <v>0</v>
      </c>
      <c r="CV165" s="179">
        <f t="shared" si="303"/>
        <v>0</v>
      </c>
      <c r="CW165" s="179">
        <f t="shared" si="303"/>
        <v>0</v>
      </c>
      <c r="CX165" s="179">
        <f t="shared" si="303"/>
        <v>0</v>
      </c>
      <c r="CY165" s="179">
        <f t="shared" si="303"/>
        <v>0</v>
      </c>
      <c r="CZ165" s="179">
        <f t="shared" si="303"/>
        <v>0</v>
      </c>
      <c r="DA165" s="179">
        <f t="shared" si="303"/>
        <v>0</v>
      </c>
      <c r="DB165" s="179">
        <f t="shared" si="303"/>
        <v>0</v>
      </c>
      <c r="DC165" s="179">
        <f t="shared" si="303"/>
        <v>0</v>
      </c>
      <c r="DD165" s="179">
        <f t="shared" si="303"/>
        <v>0</v>
      </c>
      <c r="DE165" s="179">
        <f t="shared" si="303"/>
        <v>2</v>
      </c>
      <c r="DF165" s="179">
        <f t="shared" si="303"/>
        <v>61720.243200000004</v>
      </c>
    </row>
    <row r="166" spans="1:110" ht="30" x14ac:dyDescent="0.25">
      <c r="A166" s="14"/>
      <c r="B166" s="14">
        <v>124</v>
      </c>
      <c r="C166" s="45" t="s">
        <v>425</v>
      </c>
      <c r="D166" s="96" t="s">
        <v>426</v>
      </c>
      <c r="E166" s="29">
        <v>13916</v>
      </c>
      <c r="F166" s="30">
        <v>1.32</v>
      </c>
      <c r="G166" s="31"/>
      <c r="H166" s="32">
        <v>1</v>
      </c>
      <c r="I166" s="33"/>
      <c r="J166" s="33"/>
      <c r="K166" s="34">
        <v>1.4</v>
      </c>
      <c r="L166" s="34">
        <v>1.68</v>
      </c>
      <c r="M166" s="34">
        <v>2.23</v>
      </c>
      <c r="N166" s="35">
        <v>2.57</v>
      </c>
      <c r="O166" s="46">
        <v>0</v>
      </c>
      <c r="P166" s="36">
        <f>SUM(O166*$E166*$F166*$H166*$K166*$P$10)</f>
        <v>0</v>
      </c>
      <c r="Q166" s="39">
        <v>0</v>
      </c>
      <c r="R166" s="36">
        <f>SUM(Q166*$E166*$F166*$H166*$K166*$R$10)</f>
        <v>0</v>
      </c>
      <c r="S166" s="39">
        <v>0</v>
      </c>
      <c r="T166" s="37">
        <f>SUM(S166*$E166*$F166*$H166*$K166*$T$10)</f>
        <v>0</v>
      </c>
      <c r="U166" s="39">
        <v>0</v>
      </c>
      <c r="V166" s="36">
        <f>SUM(U166*$E166*$F166*$H166*$K166*$V$10)</f>
        <v>0</v>
      </c>
      <c r="W166" s="39">
        <v>0</v>
      </c>
      <c r="X166" s="36">
        <f>SUM(W166*$E166*$F166*$H166*$K166*$X$10)</f>
        <v>0</v>
      </c>
      <c r="Y166" s="39"/>
      <c r="Z166" s="37">
        <f>SUM(Y166*$E166*$F166*$H166*$K166*$Z$10)</f>
        <v>0</v>
      </c>
      <c r="AA166" s="64"/>
      <c r="AB166" s="36"/>
      <c r="AC166" s="39"/>
      <c r="AD166" s="36"/>
      <c r="AE166" s="39"/>
      <c r="AF166" s="36"/>
      <c r="AG166" s="39">
        <v>0</v>
      </c>
      <c r="AH166" s="36">
        <v>0</v>
      </c>
      <c r="AI166" s="39">
        <v>0</v>
      </c>
      <c r="AJ166" s="36">
        <v>0</v>
      </c>
      <c r="AK166" s="39">
        <v>0</v>
      </c>
      <c r="AL166" s="36">
        <f>AK166*$E166*$F166*$H166*$L166*$AL$10</f>
        <v>0</v>
      </c>
      <c r="AM166" s="64"/>
      <c r="AN166" s="36">
        <f>SUM(AM166*$E166*$F166*$H166*$K166*$AN$10)</f>
        <v>0</v>
      </c>
      <c r="AO166" s="39"/>
      <c r="AP166" s="37">
        <f>SUM(AO166*$E166*$F166*$H166*$K166*$AP$10)</f>
        <v>0</v>
      </c>
      <c r="AQ166" s="39">
        <v>0</v>
      </c>
      <c r="AR166" s="36">
        <f>SUM(AQ166*$E166*$F166*$H166*$K166*$AR$10)</f>
        <v>0</v>
      </c>
      <c r="AS166" s="39">
        <v>0</v>
      </c>
      <c r="AT166" s="36">
        <f>SUM(AS166*$E166*$F166*$H166*$K166*$AT$10)</f>
        <v>0</v>
      </c>
      <c r="AU166" s="39"/>
      <c r="AV166" s="36">
        <f>SUM(AU166*$E166*$F166*$H166*$K166*$AV$10)</f>
        <v>0</v>
      </c>
      <c r="AW166" s="39"/>
      <c r="AX166" s="36">
        <f>SUM(AW166*$E166*$F166*$H166*$K166*$AX$10)</f>
        <v>0</v>
      </c>
      <c r="AY166" s="39"/>
      <c r="AZ166" s="36">
        <f>SUM(AY166*$E166*$F166*$H166*$K166*$AZ$10)</f>
        <v>0</v>
      </c>
      <c r="BA166" s="39">
        <v>0</v>
      </c>
      <c r="BB166" s="36">
        <f>SUM(BA166*$E166*$F166*$H166*$K166*$BB$10)</f>
        <v>0</v>
      </c>
      <c r="BC166" s="39">
        <v>0</v>
      </c>
      <c r="BD166" s="36">
        <f>SUM(BC166*$E166*$F166*$H166*$K166*$BD$10)</f>
        <v>0</v>
      </c>
      <c r="BE166" s="39">
        <v>0</v>
      </c>
      <c r="BF166" s="36">
        <f>SUM(BE166*$E166*$F166*$H166*$K166*$BF$10)</f>
        <v>0</v>
      </c>
      <c r="BG166" s="39">
        <v>0</v>
      </c>
      <c r="BH166" s="36">
        <f>SUM(BG166*$E166*$F166*$H166*$K166*$BH$10)</f>
        <v>0</v>
      </c>
      <c r="BI166" s="39">
        <v>0</v>
      </c>
      <c r="BJ166" s="36">
        <f>SUM(BI166*$E166*$F166*$H166*$K166*$BJ$10)</f>
        <v>0</v>
      </c>
      <c r="BK166" s="37"/>
      <c r="BL166" s="36">
        <f>SUM(BK166*$E166*$F166*$H166*$K166*$BL$10)</f>
        <v>0</v>
      </c>
      <c r="BM166" s="39">
        <v>0</v>
      </c>
      <c r="BN166" s="36">
        <f>BM166*$E166*$F166*$H166*$L166*$BN$10</f>
        <v>0</v>
      </c>
      <c r="BO166" s="39">
        <v>0</v>
      </c>
      <c r="BP166" s="36">
        <f>BO166*$E166*$F166*$H166*$L166*$BP$10</f>
        <v>0</v>
      </c>
      <c r="BQ166" s="77">
        <v>0</v>
      </c>
      <c r="BR166" s="37">
        <f>BQ166*$E166*$F166*$H166*$L166*$BR$10</f>
        <v>0</v>
      </c>
      <c r="BS166" s="39">
        <v>0</v>
      </c>
      <c r="BT166" s="36">
        <f>BS166*$E166*$F166*$H166*$L166*$BT$10</f>
        <v>0</v>
      </c>
      <c r="BU166" s="39">
        <v>0</v>
      </c>
      <c r="BV166" s="36">
        <f>BU166*$E166*$F166*$H166*$L166*$BV$10</f>
        <v>0</v>
      </c>
      <c r="BW166" s="44">
        <v>2</v>
      </c>
      <c r="BX166" s="36">
        <f>BW166*$E166*$F166*$H166*$L166*$BX$10</f>
        <v>61720.243200000004</v>
      </c>
      <c r="BY166" s="39">
        <v>0</v>
      </c>
      <c r="BZ166" s="36">
        <f>BY166*$E166*$F166*$H166*$L166*$BZ$10</f>
        <v>0</v>
      </c>
      <c r="CA166" s="44"/>
      <c r="CB166" s="41">
        <f>CA166*$E166*$F166*$H166*$L166*$CB$10</f>
        <v>0</v>
      </c>
      <c r="CC166" s="39">
        <v>0</v>
      </c>
      <c r="CD166" s="36">
        <f>CC166*$E166*$F166*$H166*$L166*$CD$10</f>
        <v>0</v>
      </c>
      <c r="CE166" s="39">
        <v>0</v>
      </c>
      <c r="CF166" s="36">
        <f>CE166*$E166*$F166*$H166*$L166*$CF$10</f>
        <v>0</v>
      </c>
      <c r="CG166" s="37">
        <v>0</v>
      </c>
      <c r="CH166" s="36">
        <f>CG166*$E166*$F166*$H166*$L166*$CH$10</f>
        <v>0</v>
      </c>
      <c r="CI166" s="39">
        <v>0</v>
      </c>
      <c r="CJ166" s="36">
        <f>CI166*$E166*$F166*$H166*$L166*$CJ$10</f>
        <v>0</v>
      </c>
      <c r="CK166" s="39"/>
      <c r="CL166" s="36">
        <f>CK166*$E166*$F166*$H166*$L166*$CL$10</f>
        <v>0</v>
      </c>
      <c r="CM166" s="39"/>
      <c r="CN166" s="36">
        <f>CM166*$E166*$F166*$H166*$L166*$CN$10</f>
        <v>0</v>
      </c>
      <c r="CO166" s="39">
        <v>0</v>
      </c>
      <c r="CP166" s="36">
        <f>CO166*$E166*$F166*$H166*$L166*$CP$10</f>
        <v>0</v>
      </c>
      <c r="CQ166" s="37">
        <v>0</v>
      </c>
      <c r="CR166" s="36">
        <f>CQ166*$E166*$F166*$H166*$M166*$CR$10</f>
        <v>0</v>
      </c>
      <c r="CS166" s="39">
        <v>0</v>
      </c>
      <c r="CT166" s="36">
        <f>CS166*$E166*$F166*$H166*$N166*$CT$10</f>
        <v>0</v>
      </c>
      <c r="CU166" s="37"/>
      <c r="CV166" s="36">
        <f>CU166*E166*F166*H166</f>
        <v>0</v>
      </c>
      <c r="CW166" s="37"/>
      <c r="CX166" s="36"/>
      <c r="CY166" s="36"/>
      <c r="CZ166" s="36">
        <f>SUM(CY166*$E166*$F166*$H166*$K166*$R$10)</f>
        <v>0</v>
      </c>
      <c r="DA166" s="36"/>
      <c r="DB166" s="36"/>
      <c r="DC166" s="36"/>
      <c r="DD166" s="36"/>
      <c r="DE166" s="43">
        <f>SUM(Q166+O166+AA166+S166+U166+AC166+Y166+W166+AE166+AI166+AG166+AK166+AM166+AQ166+BM166+BS166+AO166+BA166+BC166+CE166+CG166+CC166+CI166+CK166+BW166+BY166+AS166+AU166+AW166+AY166+BO166+BQ166+BU166+BE166+BG166+BI166+BK166+CA166+CM166+CO166+CQ166+CS166+CU166+CW166+DA166+DC166)</f>
        <v>2</v>
      </c>
      <c r="DF166" s="43">
        <f>SUM(R166+P166+AB166+T166+V166+AD166+Z166+X166+AF166+AJ166+AH166+AL166+AN166+AR166+BN166+BT166+AP166+BB166+BD166+CF166+CH166+CD166+CJ166+CL166+BX166+BZ166+AT166+AV166+AX166+AZ166+BP166+BR166+BV166+BF166+BH166+BJ166+BL166+CB166+CN166+CP166+CR166+CT166+CV166+CX166+DB166+DD166)</f>
        <v>61720.243200000004</v>
      </c>
    </row>
    <row r="167" spans="1:110" ht="15" x14ac:dyDescent="0.25">
      <c r="A167" s="159">
        <v>29</v>
      </c>
      <c r="B167" s="159"/>
      <c r="C167" s="187" t="s">
        <v>427</v>
      </c>
      <c r="D167" s="185" t="s">
        <v>428</v>
      </c>
      <c r="E167" s="170">
        <v>13916</v>
      </c>
      <c r="F167" s="178"/>
      <c r="G167" s="172"/>
      <c r="H167" s="163"/>
      <c r="I167" s="139"/>
      <c r="J167" s="139"/>
      <c r="K167" s="173">
        <v>1.4</v>
      </c>
      <c r="L167" s="173">
        <v>1.68</v>
      </c>
      <c r="M167" s="173">
        <v>2.23</v>
      </c>
      <c r="N167" s="174">
        <v>2.57</v>
      </c>
      <c r="O167" s="179">
        <f t="shared" ref="O167:AT167" si="304">SUM(O168:O171)</f>
        <v>0</v>
      </c>
      <c r="P167" s="179">
        <f t="shared" si="304"/>
        <v>0</v>
      </c>
      <c r="Q167" s="179">
        <f t="shared" si="304"/>
        <v>57</v>
      </c>
      <c r="R167" s="179">
        <f t="shared" si="304"/>
        <v>1946876.2319999998</v>
      </c>
      <c r="S167" s="179">
        <f t="shared" si="304"/>
        <v>204</v>
      </c>
      <c r="T167" s="179">
        <f t="shared" si="304"/>
        <v>4959439.7439999999</v>
      </c>
      <c r="U167" s="179">
        <f t="shared" si="304"/>
        <v>0</v>
      </c>
      <c r="V167" s="179">
        <f t="shared" si="304"/>
        <v>0</v>
      </c>
      <c r="W167" s="179">
        <f t="shared" si="304"/>
        <v>0</v>
      </c>
      <c r="X167" s="179">
        <f t="shared" si="304"/>
        <v>0</v>
      </c>
      <c r="Y167" s="179">
        <f t="shared" si="304"/>
        <v>0</v>
      </c>
      <c r="Z167" s="179">
        <f t="shared" si="304"/>
        <v>0</v>
      </c>
      <c r="AA167" s="179">
        <f t="shared" si="304"/>
        <v>0</v>
      </c>
      <c r="AB167" s="179">
        <f t="shared" si="304"/>
        <v>0</v>
      </c>
      <c r="AC167" s="179">
        <f t="shared" si="304"/>
        <v>0</v>
      </c>
      <c r="AD167" s="179">
        <f t="shared" si="304"/>
        <v>0</v>
      </c>
      <c r="AE167" s="179">
        <f t="shared" si="304"/>
        <v>55</v>
      </c>
      <c r="AF167" s="179">
        <f t="shared" si="304"/>
        <v>1125108.5999999999</v>
      </c>
      <c r="AG167" s="179">
        <f t="shared" si="304"/>
        <v>10</v>
      </c>
      <c r="AH167" s="179">
        <f t="shared" si="304"/>
        <v>204565.19999999998</v>
      </c>
      <c r="AI167" s="179">
        <f t="shared" si="304"/>
        <v>0</v>
      </c>
      <c r="AJ167" s="179">
        <f t="shared" si="304"/>
        <v>0</v>
      </c>
      <c r="AK167" s="179">
        <f t="shared" si="304"/>
        <v>90</v>
      </c>
      <c r="AL167" s="179">
        <f t="shared" si="304"/>
        <v>2209304.16</v>
      </c>
      <c r="AM167" s="179">
        <f t="shared" si="304"/>
        <v>0</v>
      </c>
      <c r="AN167" s="179">
        <f t="shared" si="304"/>
        <v>0</v>
      </c>
      <c r="AO167" s="179">
        <f t="shared" si="304"/>
        <v>0</v>
      </c>
      <c r="AP167" s="179">
        <f t="shared" si="304"/>
        <v>0</v>
      </c>
      <c r="AQ167" s="179">
        <f t="shared" si="304"/>
        <v>0</v>
      </c>
      <c r="AR167" s="179">
        <f t="shared" si="304"/>
        <v>0</v>
      </c>
      <c r="AS167" s="179">
        <f t="shared" si="304"/>
        <v>0</v>
      </c>
      <c r="AT167" s="179">
        <f t="shared" si="304"/>
        <v>0</v>
      </c>
      <c r="AU167" s="179">
        <f t="shared" ref="AU167:DF167" si="305">SUM(AU168:AU171)</f>
        <v>0</v>
      </c>
      <c r="AV167" s="179">
        <f t="shared" si="305"/>
        <v>0</v>
      </c>
      <c r="AW167" s="179">
        <f t="shared" si="305"/>
        <v>0</v>
      </c>
      <c r="AX167" s="179">
        <f t="shared" si="305"/>
        <v>0</v>
      </c>
      <c r="AY167" s="179">
        <f t="shared" si="305"/>
        <v>0</v>
      </c>
      <c r="AZ167" s="179">
        <f t="shared" si="305"/>
        <v>0</v>
      </c>
      <c r="BA167" s="179">
        <f t="shared" si="305"/>
        <v>0</v>
      </c>
      <c r="BB167" s="179">
        <f t="shared" si="305"/>
        <v>0</v>
      </c>
      <c r="BC167" s="179">
        <f t="shared" si="305"/>
        <v>55</v>
      </c>
      <c r="BD167" s="179">
        <f t="shared" si="305"/>
        <v>1125108.5999999999</v>
      </c>
      <c r="BE167" s="179">
        <f t="shared" si="305"/>
        <v>20</v>
      </c>
      <c r="BF167" s="179">
        <f t="shared" si="305"/>
        <v>409130.39999999997</v>
      </c>
      <c r="BG167" s="179">
        <f t="shared" si="305"/>
        <v>0</v>
      </c>
      <c r="BH167" s="179">
        <f t="shared" si="305"/>
        <v>0</v>
      </c>
      <c r="BI167" s="179">
        <f t="shared" si="305"/>
        <v>0</v>
      </c>
      <c r="BJ167" s="179">
        <f t="shared" si="305"/>
        <v>0</v>
      </c>
      <c r="BK167" s="179">
        <f t="shared" si="305"/>
        <v>53</v>
      </c>
      <c r="BL167" s="179">
        <f t="shared" si="305"/>
        <v>1106989.9679999999</v>
      </c>
      <c r="BM167" s="179">
        <f t="shared" si="305"/>
        <v>0</v>
      </c>
      <c r="BN167" s="179">
        <f t="shared" si="305"/>
        <v>0</v>
      </c>
      <c r="BO167" s="179">
        <f t="shared" si="305"/>
        <v>0</v>
      </c>
      <c r="BP167" s="179">
        <f t="shared" si="305"/>
        <v>0</v>
      </c>
      <c r="BQ167" s="179">
        <f t="shared" si="305"/>
        <v>0</v>
      </c>
      <c r="BR167" s="179">
        <f t="shared" si="305"/>
        <v>0</v>
      </c>
      <c r="BS167" s="179">
        <f t="shared" si="305"/>
        <v>77</v>
      </c>
      <c r="BT167" s="179">
        <f t="shared" si="305"/>
        <v>2298845.2703999998</v>
      </c>
      <c r="BU167" s="179">
        <f t="shared" si="305"/>
        <v>0</v>
      </c>
      <c r="BV167" s="179">
        <f t="shared" si="305"/>
        <v>0</v>
      </c>
      <c r="BW167" s="179">
        <f t="shared" si="305"/>
        <v>118</v>
      </c>
      <c r="BX167" s="179">
        <f t="shared" si="305"/>
        <v>3206647.1807999997</v>
      </c>
      <c r="BY167" s="179">
        <f t="shared" si="305"/>
        <v>0</v>
      </c>
      <c r="BZ167" s="179">
        <f t="shared" si="305"/>
        <v>0</v>
      </c>
      <c r="CA167" s="179">
        <f t="shared" si="305"/>
        <v>0</v>
      </c>
      <c r="CB167" s="179">
        <f t="shared" si="305"/>
        <v>0</v>
      </c>
      <c r="CC167" s="179">
        <f t="shared" si="305"/>
        <v>60</v>
      </c>
      <c r="CD167" s="179">
        <f t="shared" si="305"/>
        <v>2019935.2319999998</v>
      </c>
      <c r="CE167" s="179">
        <f t="shared" si="305"/>
        <v>0</v>
      </c>
      <c r="CF167" s="179">
        <f t="shared" si="305"/>
        <v>0</v>
      </c>
      <c r="CG167" s="179">
        <f t="shared" si="305"/>
        <v>32</v>
      </c>
      <c r="CH167" s="179">
        <f t="shared" si="305"/>
        <v>803765.89439999999</v>
      </c>
      <c r="CI167" s="179">
        <f t="shared" si="305"/>
        <v>10</v>
      </c>
      <c r="CJ167" s="179">
        <f t="shared" si="305"/>
        <v>245478.24</v>
      </c>
      <c r="CK167" s="179">
        <f t="shared" si="305"/>
        <v>8</v>
      </c>
      <c r="CL167" s="179">
        <f t="shared" si="305"/>
        <v>196382.592</v>
      </c>
      <c r="CM167" s="179">
        <f t="shared" si="305"/>
        <v>0</v>
      </c>
      <c r="CN167" s="179">
        <f t="shared" si="305"/>
        <v>0</v>
      </c>
      <c r="CO167" s="179">
        <f t="shared" si="305"/>
        <v>8</v>
      </c>
      <c r="CP167" s="179">
        <f t="shared" si="305"/>
        <v>196382.592</v>
      </c>
      <c r="CQ167" s="179">
        <f t="shared" si="305"/>
        <v>50</v>
      </c>
      <c r="CR167" s="179">
        <f t="shared" si="305"/>
        <v>1629215.7</v>
      </c>
      <c r="CS167" s="179">
        <f t="shared" si="305"/>
        <v>56</v>
      </c>
      <c r="CT167" s="179">
        <f t="shared" si="305"/>
        <v>2102930.2560000001</v>
      </c>
      <c r="CU167" s="179">
        <f t="shared" si="305"/>
        <v>0</v>
      </c>
      <c r="CV167" s="179">
        <f t="shared" si="305"/>
        <v>0</v>
      </c>
      <c r="CW167" s="179">
        <f t="shared" si="305"/>
        <v>0</v>
      </c>
      <c r="CX167" s="179">
        <f t="shared" si="305"/>
        <v>0</v>
      </c>
      <c r="CY167" s="179">
        <f t="shared" si="305"/>
        <v>0</v>
      </c>
      <c r="CZ167" s="179">
        <f t="shared" si="305"/>
        <v>0</v>
      </c>
      <c r="DA167" s="179">
        <f t="shared" si="305"/>
        <v>0</v>
      </c>
      <c r="DB167" s="179">
        <f t="shared" si="305"/>
        <v>0</v>
      </c>
      <c r="DC167" s="179">
        <f t="shared" si="305"/>
        <v>0</v>
      </c>
      <c r="DD167" s="179">
        <f t="shared" si="305"/>
        <v>0</v>
      </c>
      <c r="DE167" s="179">
        <f t="shared" si="305"/>
        <v>963</v>
      </c>
      <c r="DF167" s="179">
        <f t="shared" si="305"/>
        <v>25786105.861600004</v>
      </c>
    </row>
    <row r="168" spans="1:110" ht="30" x14ac:dyDescent="0.25">
      <c r="A168" s="14"/>
      <c r="B168" s="14">
        <v>125</v>
      </c>
      <c r="C168" s="45" t="s">
        <v>429</v>
      </c>
      <c r="D168" s="96" t="s">
        <v>430</v>
      </c>
      <c r="E168" s="29">
        <v>13916</v>
      </c>
      <c r="F168" s="30">
        <v>1.44</v>
      </c>
      <c r="G168" s="31"/>
      <c r="H168" s="32">
        <v>1</v>
      </c>
      <c r="I168" s="33"/>
      <c r="J168" s="33"/>
      <c r="K168" s="34">
        <v>1.4</v>
      </c>
      <c r="L168" s="34">
        <v>1.68</v>
      </c>
      <c r="M168" s="34">
        <v>2.23</v>
      </c>
      <c r="N168" s="35">
        <v>2.57</v>
      </c>
      <c r="O168" s="46">
        <v>0</v>
      </c>
      <c r="P168" s="36">
        <f>SUM(O168*$E168*$F168*$H168*$K168*$P$10)</f>
        <v>0</v>
      </c>
      <c r="Q168" s="37">
        <v>40</v>
      </c>
      <c r="R168" s="36">
        <f>SUM(Q168*$E168*$F168*$H168*$K168*$R$10)</f>
        <v>1122186.24</v>
      </c>
      <c r="S168" s="37">
        <v>28</v>
      </c>
      <c r="T168" s="37">
        <f>SUM(S168*$E168*$F168*$H168*$K168*$T$10)</f>
        <v>785530.3679999999</v>
      </c>
      <c r="U168" s="39">
        <v>0</v>
      </c>
      <c r="V168" s="36">
        <f>SUM(U168*$E168*$F168*$H168*$K168*$V$10)</f>
        <v>0</v>
      </c>
      <c r="W168" s="39">
        <v>0</v>
      </c>
      <c r="X168" s="36">
        <f>SUM(W168*$E168*$F168*$H168*$K168*$X$10)</f>
        <v>0</v>
      </c>
      <c r="Y168" s="39"/>
      <c r="Z168" s="37">
        <f>SUM(Y168*$E168*$F168*$H168*$K168*$Z$10)</f>
        <v>0</v>
      </c>
      <c r="AA168" s="64">
        <v>0</v>
      </c>
      <c r="AB168" s="36">
        <v>0</v>
      </c>
      <c r="AC168" s="39">
        <v>0</v>
      </c>
      <c r="AD168" s="36">
        <v>0</v>
      </c>
      <c r="AE168" s="39"/>
      <c r="AF168" s="36"/>
      <c r="AG168" s="39">
        <v>0</v>
      </c>
      <c r="AH168" s="36">
        <f>AG168*E168*F168*H168*K168</f>
        <v>0</v>
      </c>
      <c r="AI168" s="39">
        <v>0</v>
      </c>
      <c r="AJ168" s="36">
        <v>0</v>
      </c>
      <c r="AK168" s="72"/>
      <c r="AL168" s="36">
        <f>AK168*$E168*$F168*$H168*$L168*$AL$10</f>
        <v>0</v>
      </c>
      <c r="AM168" s="64"/>
      <c r="AN168" s="36">
        <f>SUM(AM168*$E168*$F168*$H168*$K168*$AN$10)</f>
        <v>0</v>
      </c>
      <c r="AO168" s="39"/>
      <c r="AP168" s="37">
        <f>SUM(AO168*$E168*$F168*$H168*$K168*$AP$10)</f>
        <v>0</v>
      </c>
      <c r="AQ168" s="39">
        <v>0</v>
      </c>
      <c r="AR168" s="36">
        <f>SUM(AQ168*$E168*$F168*$H168*$K168*$AR$10)</f>
        <v>0</v>
      </c>
      <c r="AS168" s="39">
        <v>0</v>
      </c>
      <c r="AT168" s="36">
        <f>SUM(AS168*$E168*$F168*$H168*$K168*$AT$10)</f>
        <v>0</v>
      </c>
      <c r="AU168" s="39"/>
      <c r="AV168" s="36">
        <f>SUM(AU168*$E168*$F168*$H168*$K168*$AV$10)</f>
        <v>0</v>
      </c>
      <c r="AW168" s="39"/>
      <c r="AX168" s="36">
        <f>SUM(AW168*$E168*$F168*$H168*$K168*$AX$10)</f>
        <v>0</v>
      </c>
      <c r="AY168" s="39"/>
      <c r="AZ168" s="36">
        <f>SUM(AY168*$E168*$F168*$H168*$K168*$AZ$10)</f>
        <v>0</v>
      </c>
      <c r="BA168" s="39">
        <v>0</v>
      </c>
      <c r="BB168" s="36">
        <f>SUM(BA168*$E168*$F168*$H168*$K168*$BB$10)</f>
        <v>0</v>
      </c>
      <c r="BC168" s="39"/>
      <c r="BD168" s="36">
        <f>SUM(BC168*$E168*$F168*$H168*$K168*$BD$10)</f>
        <v>0</v>
      </c>
      <c r="BE168" s="39">
        <v>0</v>
      </c>
      <c r="BF168" s="36">
        <f>SUM(BE168*$E168*$F168*$H168*$K168*$BF$10)</f>
        <v>0</v>
      </c>
      <c r="BG168" s="39">
        <v>0</v>
      </c>
      <c r="BH168" s="36">
        <f>SUM(BG168*$E168*$F168*$H168*$K168*$BH$10)</f>
        <v>0</v>
      </c>
      <c r="BI168" s="39">
        <v>0</v>
      </c>
      <c r="BJ168" s="36">
        <f>SUM(BI168*$E168*$F168*$H168*$K168*$BJ$10)</f>
        <v>0</v>
      </c>
      <c r="BK168" s="37">
        <v>3</v>
      </c>
      <c r="BL168" s="36">
        <f>SUM(BK168*$E168*$F168*$H168*$K168*$BL$10)</f>
        <v>84163.967999999993</v>
      </c>
      <c r="BM168" s="39">
        <v>0</v>
      </c>
      <c r="BN168" s="36">
        <f>BM168*$E168*$F168*$H168*$L168*$BN$10</f>
        <v>0</v>
      </c>
      <c r="BO168" s="39">
        <v>0</v>
      </c>
      <c r="BP168" s="36">
        <f>BO168*$E168*$F168*$H168*$L168*$BP$10</f>
        <v>0</v>
      </c>
      <c r="BQ168" s="77">
        <v>0</v>
      </c>
      <c r="BR168" s="37">
        <f>BQ168*$E168*$F168*$H168*$L168*$BR$10</f>
        <v>0</v>
      </c>
      <c r="BS168" s="37">
        <v>12</v>
      </c>
      <c r="BT168" s="36">
        <f>BS168*$E168*$F168*$H168*$L168*$BT$10</f>
        <v>403987.04639999993</v>
      </c>
      <c r="BU168" s="39">
        <v>0</v>
      </c>
      <c r="BV168" s="36">
        <f>BU168*$E168*$F168*$H168*$L168*$BV$10</f>
        <v>0</v>
      </c>
      <c r="BW168" s="40">
        <v>34</v>
      </c>
      <c r="BX168" s="36">
        <f>BW168*$E168*$F168*$H168*$L168*$BX$10</f>
        <v>1144629.9648</v>
      </c>
      <c r="BY168" s="39"/>
      <c r="BZ168" s="36">
        <f>BY168*$E168*$F168*$H168*$L168*$BZ$10</f>
        <v>0</v>
      </c>
      <c r="CA168" s="44"/>
      <c r="CB168" s="41">
        <f>CA168*$E168*$F168*$H168*$L168*$CB$10</f>
        <v>0</v>
      </c>
      <c r="CC168" s="37">
        <v>60</v>
      </c>
      <c r="CD168" s="36">
        <f>CC168*$E168*$F168*$H168*$L168*$CD$10</f>
        <v>2019935.2319999998</v>
      </c>
      <c r="CE168" s="39">
        <v>0</v>
      </c>
      <c r="CF168" s="36">
        <f>CE168*$E168*$F168*$H168*$L168*$CF$10</f>
        <v>0</v>
      </c>
      <c r="CG168" s="37">
        <v>2</v>
      </c>
      <c r="CH168" s="36">
        <f>CG168*$E168*$F168*$H168*$L168*$CH$10</f>
        <v>67331.174400000004</v>
      </c>
      <c r="CI168" s="39">
        <v>0</v>
      </c>
      <c r="CJ168" s="36">
        <f>CI168*$E168*$F168*$H168*$L168*$CJ$10</f>
        <v>0</v>
      </c>
      <c r="CK168" s="39"/>
      <c r="CL168" s="36">
        <f>CK168*$E168*$F168*$H168*$L168*$CL$10</f>
        <v>0</v>
      </c>
      <c r="CM168" s="39"/>
      <c r="CN168" s="36">
        <f>CM168*$E168*$F168*$H168*$L168*$CN$10</f>
        <v>0</v>
      </c>
      <c r="CO168" s="39">
        <v>0</v>
      </c>
      <c r="CP168" s="36">
        <f>CO168*$E168*$F168*$H168*$L168*$CP$10</f>
        <v>0</v>
      </c>
      <c r="CQ168" s="37">
        <v>0</v>
      </c>
      <c r="CR168" s="36">
        <f>CQ168*$E168*$F168*$H168*$M168*$CR$10</f>
        <v>0</v>
      </c>
      <c r="CS168" s="39"/>
      <c r="CT168" s="36">
        <f>CS168*$E168*$F168*$H168*$N168*$CT$10</f>
        <v>0</v>
      </c>
      <c r="CU168" s="37"/>
      <c r="CV168" s="36">
        <f>CU168*E168*F168*H168</f>
        <v>0</v>
      </c>
      <c r="CW168" s="37"/>
      <c r="CX168" s="36"/>
      <c r="CY168" s="36"/>
      <c r="CZ168" s="36">
        <f>SUM(CY168*$E168*$F168*$H168*$K168*$R$10)</f>
        <v>0</v>
      </c>
      <c r="DA168" s="36"/>
      <c r="DB168" s="36"/>
      <c r="DC168" s="36"/>
      <c r="DD168" s="36"/>
      <c r="DE168" s="43">
        <f t="shared" ref="DE168:DF171" si="306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179</v>
      </c>
      <c r="DF168" s="43">
        <f t="shared" si="306"/>
        <v>5627763.9935999997</v>
      </c>
    </row>
    <row r="169" spans="1:110" ht="30" x14ac:dyDescent="0.25">
      <c r="A169" s="14"/>
      <c r="B169" s="14">
        <v>126</v>
      </c>
      <c r="C169" s="45" t="s">
        <v>431</v>
      </c>
      <c r="D169" s="96" t="s">
        <v>432</v>
      </c>
      <c r="E169" s="29">
        <v>13916</v>
      </c>
      <c r="F169" s="30">
        <v>1.69</v>
      </c>
      <c r="G169" s="31"/>
      <c r="H169" s="32">
        <v>1</v>
      </c>
      <c r="I169" s="33"/>
      <c r="J169" s="33"/>
      <c r="K169" s="34">
        <v>1.4</v>
      </c>
      <c r="L169" s="34">
        <v>1.68</v>
      </c>
      <c r="M169" s="34">
        <v>2.23</v>
      </c>
      <c r="N169" s="35">
        <v>2.57</v>
      </c>
      <c r="O169" s="46">
        <v>0</v>
      </c>
      <c r="P169" s="36">
        <f>SUM(O169*$E169*$F169*$H169*$K169*$P$10)</f>
        <v>0</v>
      </c>
      <c r="Q169" s="37"/>
      <c r="R169" s="36">
        <f>SUM(Q169*$E169*$F169*$H169*$K169*$R$10)</f>
        <v>0</v>
      </c>
      <c r="S169" s="37">
        <v>10</v>
      </c>
      <c r="T169" s="37">
        <f>SUM(S169*$E169*$F169*$H169*$K169*$T$10)</f>
        <v>329252.56</v>
      </c>
      <c r="U169" s="39">
        <v>0</v>
      </c>
      <c r="V169" s="36">
        <f>SUM(U169*$E169*$F169*$H169*$K169*$V$10)</f>
        <v>0</v>
      </c>
      <c r="W169" s="39">
        <v>0</v>
      </c>
      <c r="X169" s="36">
        <f>SUM(W169*$E169*$F169*$H169*$K169*$X$10)</f>
        <v>0</v>
      </c>
      <c r="Y169" s="39"/>
      <c r="Z169" s="37">
        <f>SUM(Y169*$E169*$F169*$H169*$K169*$Z$10)</f>
        <v>0</v>
      </c>
      <c r="AA169" s="64">
        <v>0</v>
      </c>
      <c r="AB169" s="36">
        <v>0</v>
      </c>
      <c r="AC169" s="39">
        <v>0</v>
      </c>
      <c r="AD169" s="36">
        <v>0</v>
      </c>
      <c r="AE169" s="39">
        <v>0</v>
      </c>
      <c r="AF169" s="36">
        <v>0</v>
      </c>
      <c r="AG169" s="39">
        <v>0</v>
      </c>
      <c r="AH169" s="36">
        <f>AG169*E169*F169*H169*K169</f>
        <v>0</v>
      </c>
      <c r="AI169" s="39">
        <v>0</v>
      </c>
      <c r="AJ169" s="36">
        <v>0</v>
      </c>
      <c r="AK169" s="39">
        <v>0</v>
      </c>
      <c r="AL169" s="36">
        <f>AK169*$E169*$F169*$H169*$L169*$AL$10</f>
        <v>0</v>
      </c>
      <c r="AM169" s="64"/>
      <c r="AN169" s="36">
        <f>SUM(AM169*$E169*$F169*$H169*$K169*$AN$10)</f>
        <v>0</v>
      </c>
      <c r="AO169" s="39"/>
      <c r="AP169" s="37">
        <f>SUM(AO169*$E169*$F169*$H169*$K169*$AP$10)</f>
        <v>0</v>
      </c>
      <c r="AQ169" s="39">
        <v>0</v>
      </c>
      <c r="AR169" s="36">
        <f>SUM(AQ169*$E169*$F169*$H169*$K169*$AR$10)</f>
        <v>0</v>
      </c>
      <c r="AS169" s="39">
        <v>0</v>
      </c>
      <c r="AT169" s="36">
        <f>SUM(AS169*$E169*$F169*$H169*$K169*$AT$10)</f>
        <v>0</v>
      </c>
      <c r="AU169" s="39"/>
      <c r="AV169" s="36">
        <f>SUM(AU169*$E169*$F169*$H169*$K169*$AV$10)</f>
        <v>0</v>
      </c>
      <c r="AW169" s="39"/>
      <c r="AX169" s="36">
        <f>SUM(AW169*$E169*$F169*$H169*$K169*$AX$10)</f>
        <v>0</v>
      </c>
      <c r="AY169" s="39"/>
      <c r="AZ169" s="36">
        <f>SUM(AY169*$E169*$F169*$H169*$K169*$AZ$10)</f>
        <v>0</v>
      </c>
      <c r="BA169" s="39">
        <v>0</v>
      </c>
      <c r="BB169" s="36">
        <f>SUM(BA169*$E169*$F169*$H169*$K169*$BB$10)</f>
        <v>0</v>
      </c>
      <c r="BC169" s="39"/>
      <c r="BD169" s="36">
        <f>SUM(BC169*$E169*$F169*$H169*$K169*$BD$10)</f>
        <v>0</v>
      </c>
      <c r="BE169" s="39">
        <v>0</v>
      </c>
      <c r="BF169" s="36">
        <f>SUM(BE169*$E169*$F169*$H169*$K169*$BF$10)</f>
        <v>0</v>
      </c>
      <c r="BG169" s="39">
        <v>0</v>
      </c>
      <c r="BH169" s="36">
        <f>SUM(BG169*$E169*$F169*$H169*$K169*$BH$10)</f>
        <v>0</v>
      </c>
      <c r="BI169" s="39">
        <v>0</v>
      </c>
      <c r="BJ169" s="36">
        <f>SUM(BI169*$E169*$F169*$H169*$K169*$BJ$10)</f>
        <v>0</v>
      </c>
      <c r="BK169" s="37"/>
      <c r="BL169" s="36">
        <f>SUM(BK169*$E169*$F169*$H169*$K169*$BL$10)</f>
        <v>0</v>
      </c>
      <c r="BM169" s="39">
        <v>0</v>
      </c>
      <c r="BN169" s="36">
        <f>BM169*$E169*$F169*$H169*$L169*$BN$10</f>
        <v>0</v>
      </c>
      <c r="BO169" s="39">
        <v>0</v>
      </c>
      <c r="BP169" s="36">
        <f>BO169*$E169*$F169*$H169*$L169*$BP$10</f>
        <v>0</v>
      </c>
      <c r="BQ169" s="77">
        <v>0</v>
      </c>
      <c r="BR169" s="37">
        <f>BQ169*$E169*$F169*$H169*$L169*$BR$10</f>
        <v>0</v>
      </c>
      <c r="BS169" s="37">
        <v>20</v>
      </c>
      <c r="BT169" s="36">
        <f>BS169*$E169*$F169*$H169*$L169*$BT$10</f>
        <v>790206.14399999997</v>
      </c>
      <c r="BU169" s="39">
        <v>0</v>
      </c>
      <c r="BV169" s="36">
        <f>BU169*$E169*$F169*$H169*$L169*$BV$10</f>
        <v>0</v>
      </c>
      <c r="BW169" s="44"/>
      <c r="BX169" s="36">
        <f>BW169*$E169*$F169*$H169*$L169*$BX$10</f>
        <v>0</v>
      </c>
      <c r="BY169" s="39">
        <v>0</v>
      </c>
      <c r="BZ169" s="36">
        <f>BY169*$E169*$F169*$H169*$L169*$BZ$10</f>
        <v>0</v>
      </c>
      <c r="CA169" s="44"/>
      <c r="CB169" s="41">
        <f>CA169*$E169*$F169*$H169*$L169*$CB$10</f>
        <v>0</v>
      </c>
      <c r="CC169" s="37"/>
      <c r="CD169" s="36">
        <f>CC169*$E169*$F169*$H169*$L169*$CD$10</f>
        <v>0</v>
      </c>
      <c r="CE169" s="39">
        <v>0</v>
      </c>
      <c r="CF169" s="36">
        <f>CE169*$E169*$F169*$H169*$L169*$CF$10</f>
        <v>0</v>
      </c>
      <c r="CG169" s="37"/>
      <c r="CH169" s="36">
        <f>CG169*$E169*$F169*$H169*$L169*$CH$10</f>
        <v>0</v>
      </c>
      <c r="CI169" s="39">
        <v>0</v>
      </c>
      <c r="CJ169" s="36">
        <f>CI169*$E169*$F169*$H169*$L169*$CJ$10</f>
        <v>0</v>
      </c>
      <c r="CK169" s="39"/>
      <c r="CL169" s="36">
        <f>CK169*$E169*$F169*$H169*$L169*$CL$10</f>
        <v>0</v>
      </c>
      <c r="CM169" s="39"/>
      <c r="CN169" s="36">
        <f>CM169*$E169*$F169*$H169*$L169*$CN$10</f>
        <v>0</v>
      </c>
      <c r="CO169" s="39">
        <v>0</v>
      </c>
      <c r="CP169" s="36">
        <f>CO169*$E169*$F169*$H169*$L169*$CP$10</f>
        <v>0</v>
      </c>
      <c r="CQ169" s="37">
        <v>0</v>
      </c>
      <c r="CR169" s="36">
        <f>CQ169*$E169*$F169*$H169*$M169*$CR$10</f>
        <v>0</v>
      </c>
      <c r="CS169" s="39">
        <v>0</v>
      </c>
      <c r="CT169" s="36">
        <f>CS169*$E169*$F169*$H169*$N169*$CT$10</f>
        <v>0</v>
      </c>
      <c r="CU169" s="37"/>
      <c r="CV169" s="36">
        <f>CU169*E169*F169*H169</f>
        <v>0</v>
      </c>
      <c r="CW169" s="37"/>
      <c r="CX169" s="36"/>
      <c r="CY169" s="36"/>
      <c r="CZ169" s="36">
        <f>SUM(CY169*$E169*$F169*$H169*$K169*$R$10)</f>
        <v>0</v>
      </c>
      <c r="DA169" s="36"/>
      <c r="DB169" s="36"/>
      <c r="DC169" s="36"/>
      <c r="DD169" s="36"/>
      <c r="DE169" s="43">
        <f t="shared" si="306"/>
        <v>30</v>
      </c>
      <c r="DF169" s="43">
        <f t="shared" si="306"/>
        <v>1119458.7039999999</v>
      </c>
    </row>
    <row r="170" spans="1:110" ht="30" x14ac:dyDescent="0.25">
      <c r="A170" s="14"/>
      <c r="B170" s="14">
        <v>127</v>
      </c>
      <c r="C170" s="45" t="s">
        <v>433</v>
      </c>
      <c r="D170" s="96" t="s">
        <v>434</v>
      </c>
      <c r="E170" s="29">
        <v>13916</v>
      </c>
      <c r="F170" s="30">
        <v>2.4900000000000002</v>
      </c>
      <c r="G170" s="31"/>
      <c r="H170" s="32">
        <v>1</v>
      </c>
      <c r="I170" s="33"/>
      <c r="J170" s="33"/>
      <c r="K170" s="34">
        <v>1.4</v>
      </c>
      <c r="L170" s="34">
        <v>1.68</v>
      </c>
      <c r="M170" s="34">
        <v>2.23</v>
      </c>
      <c r="N170" s="35">
        <v>2.57</v>
      </c>
      <c r="O170" s="46">
        <v>0</v>
      </c>
      <c r="P170" s="36">
        <f>SUM(O170*$E170*$F170*$H170*$K170*$P$10)</f>
        <v>0</v>
      </c>
      <c r="Q170" s="37">
        <v>17</v>
      </c>
      <c r="R170" s="36">
        <f>SUM(Q170*$E170*$F170*$H170*$K170*$R$10)</f>
        <v>824689.99199999997</v>
      </c>
      <c r="S170" s="37">
        <v>16</v>
      </c>
      <c r="T170" s="37">
        <f>SUM(S170*$E170*$F170*$H170*$K170*$T$10)</f>
        <v>776178.81599999999</v>
      </c>
      <c r="U170" s="39">
        <v>0</v>
      </c>
      <c r="V170" s="36">
        <f>SUM(U170*$E170*$F170*$H170*$K170*$V$10)</f>
        <v>0</v>
      </c>
      <c r="W170" s="39">
        <v>0</v>
      </c>
      <c r="X170" s="36">
        <f>SUM(W170*$E170*$F170*$H170*$K170*$X$10)</f>
        <v>0</v>
      </c>
      <c r="Y170" s="39"/>
      <c r="Z170" s="37">
        <f>SUM(Y170*$E170*$F170*$H170*$K170*$Z$10)</f>
        <v>0</v>
      </c>
      <c r="AA170" s="64"/>
      <c r="AB170" s="36"/>
      <c r="AC170" s="39"/>
      <c r="AD170" s="36"/>
      <c r="AE170" s="39">
        <v>0</v>
      </c>
      <c r="AF170" s="36">
        <v>0</v>
      </c>
      <c r="AG170" s="39">
        <v>0</v>
      </c>
      <c r="AH170" s="36">
        <f>AG170*E170*F170*H170*K170</f>
        <v>0</v>
      </c>
      <c r="AI170" s="39">
        <v>0</v>
      </c>
      <c r="AJ170" s="36">
        <v>0</v>
      </c>
      <c r="AK170" s="39">
        <v>0</v>
      </c>
      <c r="AL170" s="36">
        <f>AK170*$E170*$F170*$H170*$L170*$AL$10</f>
        <v>0</v>
      </c>
      <c r="AM170" s="64"/>
      <c r="AN170" s="36">
        <f>SUM(AM170*$E170*$F170*$H170*$K170*$AN$10)</f>
        <v>0</v>
      </c>
      <c r="AO170" s="39"/>
      <c r="AP170" s="37">
        <f>SUM(AO170*$E170*$F170*$H170*$K170*$AP$10)</f>
        <v>0</v>
      </c>
      <c r="AQ170" s="39">
        <v>0</v>
      </c>
      <c r="AR170" s="36">
        <f>SUM(AQ170*$E170*$F170*$H170*$K170*$AR$10)</f>
        <v>0</v>
      </c>
      <c r="AS170" s="39">
        <v>0</v>
      </c>
      <c r="AT170" s="36">
        <f>SUM(AS170*$E170*$F170*$H170*$K170*$AT$10)</f>
        <v>0</v>
      </c>
      <c r="AU170" s="39"/>
      <c r="AV170" s="36">
        <f>SUM(AU170*$E170*$F170*$H170*$K170*$AV$10)</f>
        <v>0</v>
      </c>
      <c r="AW170" s="39"/>
      <c r="AX170" s="36">
        <f>SUM(AW170*$E170*$F170*$H170*$K170*$AX$10)</f>
        <v>0</v>
      </c>
      <c r="AY170" s="39"/>
      <c r="AZ170" s="36">
        <f>SUM(AY170*$E170*$F170*$H170*$K170*$AZ$10)</f>
        <v>0</v>
      </c>
      <c r="BA170" s="39">
        <v>0</v>
      </c>
      <c r="BB170" s="36">
        <f>SUM(BA170*$E170*$F170*$H170*$K170*$BB$10)</f>
        <v>0</v>
      </c>
      <c r="BC170" s="39"/>
      <c r="BD170" s="36">
        <f>SUM(BC170*$E170*$F170*$H170*$K170*$BD$10)</f>
        <v>0</v>
      </c>
      <c r="BE170" s="39">
        <v>0</v>
      </c>
      <c r="BF170" s="36">
        <f>SUM(BE170*$E170*$F170*$H170*$K170*$BF$10)</f>
        <v>0</v>
      </c>
      <c r="BG170" s="39">
        <v>0</v>
      </c>
      <c r="BH170" s="36">
        <f>SUM(BG170*$E170*$F170*$H170*$K170*$BH$10)</f>
        <v>0</v>
      </c>
      <c r="BI170" s="39">
        <v>0</v>
      </c>
      <c r="BJ170" s="36">
        <f>SUM(BI170*$E170*$F170*$H170*$K170*$BJ$10)</f>
        <v>0</v>
      </c>
      <c r="BK170" s="37"/>
      <c r="BL170" s="36">
        <f>SUM(BK170*$E170*$F170*$H170*$K170*$BL$10)</f>
        <v>0</v>
      </c>
      <c r="BM170" s="39">
        <v>0</v>
      </c>
      <c r="BN170" s="36">
        <f>BM170*$E170*$F170*$H170*$L170*$BN$10</f>
        <v>0</v>
      </c>
      <c r="BO170" s="39">
        <v>0</v>
      </c>
      <c r="BP170" s="36">
        <f>BO170*$E170*$F170*$H170*$L170*$BP$10</f>
        <v>0</v>
      </c>
      <c r="BQ170" s="77">
        <v>0</v>
      </c>
      <c r="BR170" s="37">
        <f>BQ170*$E170*$F170*$H170*$L170*$BR$10</f>
        <v>0</v>
      </c>
      <c r="BS170" s="37"/>
      <c r="BT170" s="36">
        <f>BS170*$E170*$F170*$H170*$L170*$BT$10</f>
        <v>0</v>
      </c>
      <c r="BU170" s="39">
        <v>0</v>
      </c>
      <c r="BV170" s="36">
        <f>BU170*$E170*$F170*$H170*$L170*$BV$10</f>
        <v>0</v>
      </c>
      <c r="BW170" s="40"/>
      <c r="BX170" s="36">
        <f>BW170*$E170*$F170*$H170*$L170*$BX$10</f>
        <v>0</v>
      </c>
      <c r="BY170" s="39">
        <v>0</v>
      </c>
      <c r="BZ170" s="36">
        <f>BY170*$E170*$F170*$H170*$L170*$BZ$10</f>
        <v>0</v>
      </c>
      <c r="CA170" s="44"/>
      <c r="CB170" s="41">
        <f>CA170*$E170*$F170*$H170*$L170*$CB$10</f>
        <v>0</v>
      </c>
      <c r="CC170" s="37"/>
      <c r="CD170" s="36">
        <f>CC170*$E170*$F170*$H170*$L170*$CD$10</f>
        <v>0</v>
      </c>
      <c r="CE170" s="39">
        <v>0</v>
      </c>
      <c r="CF170" s="36">
        <f>CE170*$E170*$F170*$H170*$L170*$CF$10</f>
        <v>0</v>
      </c>
      <c r="CG170" s="37"/>
      <c r="CH170" s="36">
        <f>CG170*$E170*$F170*$H170*$L170*$CH$10</f>
        <v>0</v>
      </c>
      <c r="CI170" s="39">
        <v>0</v>
      </c>
      <c r="CJ170" s="36">
        <f>CI170*$E170*$F170*$H170*$L170*$CJ$10</f>
        <v>0</v>
      </c>
      <c r="CK170" s="39"/>
      <c r="CL170" s="36">
        <f>CK170*$E170*$F170*$H170*$L170*$CL$10</f>
        <v>0</v>
      </c>
      <c r="CM170" s="39"/>
      <c r="CN170" s="36">
        <f>CM170*$E170*$F170*$H170*$L170*$CN$10</f>
        <v>0</v>
      </c>
      <c r="CO170" s="39">
        <v>0</v>
      </c>
      <c r="CP170" s="36">
        <f>CO170*$E170*$F170*$H170*$L170*$CP$10</f>
        <v>0</v>
      </c>
      <c r="CQ170" s="37">
        <v>0</v>
      </c>
      <c r="CR170" s="36">
        <f>CQ170*$E170*$F170*$H170*$M170*$CR$10</f>
        <v>0</v>
      </c>
      <c r="CS170" s="39">
        <v>0</v>
      </c>
      <c r="CT170" s="36">
        <f>CS170*$E170*$F170*$H170*$N170*$CT$10</f>
        <v>0</v>
      </c>
      <c r="CU170" s="37"/>
      <c r="CV170" s="36">
        <f>CU170*E170*F170*H170</f>
        <v>0</v>
      </c>
      <c r="CW170" s="37"/>
      <c r="CX170" s="36"/>
      <c r="CY170" s="36"/>
      <c r="CZ170" s="36">
        <f>SUM(CY170*$E170*$F170*$H170*$K170*$R$10)</f>
        <v>0</v>
      </c>
      <c r="DA170" s="36"/>
      <c r="DB170" s="36"/>
      <c r="DC170" s="36"/>
      <c r="DD170" s="36"/>
      <c r="DE170" s="43">
        <f t="shared" si="306"/>
        <v>33</v>
      </c>
      <c r="DF170" s="43">
        <f t="shared" si="306"/>
        <v>1600868.808</v>
      </c>
    </row>
    <row r="171" spans="1:110" ht="30" x14ac:dyDescent="0.25">
      <c r="A171" s="14"/>
      <c r="B171" s="14">
        <v>128</v>
      </c>
      <c r="C171" s="45" t="s">
        <v>435</v>
      </c>
      <c r="D171" s="96" t="s">
        <v>436</v>
      </c>
      <c r="E171" s="29">
        <v>13916</v>
      </c>
      <c r="F171" s="30">
        <v>1.05</v>
      </c>
      <c r="G171" s="31"/>
      <c r="H171" s="32">
        <v>1</v>
      </c>
      <c r="I171" s="33"/>
      <c r="J171" s="33"/>
      <c r="K171" s="34">
        <v>1.4</v>
      </c>
      <c r="L171" s="34">
        <v>1.68</v>
      </c>
      <c r="M171" s="34">
        <v>2.23</v>
      </c>
      <c r="N171" s="35">
        <v>2.57</v>
      </c>
      <c r="O171" s="46"/>
      <c r="P171" s="36">
        <f>SUM(O171*$E171*$F171*$H171*$K171*$P$10)</f>
        <v>0</v>
      </c>
      <c r="Q171" s="46"/>
      <c r="R171" s="36">
        <f>SUM(Q171*$E171*$F171*$H171*$K171*$R$10)</f>
        <v>0</v>
      </c>
      <c r="S171" s="66">
        <v>150</v>
      </c>
      <c r="T171" s="37">
        <f>SUM(S171*$E171*$F171*$H171*$K171*$T$10)</f>
        <v>3068478</v>
      </c>
      <c r="U171" s="46"/>
      <c r="V171" s="36">
        <f>SUM(U171*$E171*$F171*$H171*$K171*$V$10)</f>
        <v>0</v>
      </c>
      <c r="W171" s="46"/>
      <c r="X171" s="36">
        <f>SUM(W171*$E171*$F171*$H171*$K171*$X$10)</f>
        <v>0</v>
      </c>
      <c r="Y171" s="39"/>
      <c r="Z171" s="37">
        <f>SUM(Y171*$E171*$F171*$H171*$K171*$Z$10)</f>
        <v>0</v>
      </c>
      <c r="AA171" s="64">
        <v>0</v>
      </c>
      <c r="AB171" s="36">
        <v>0</v>
      </c>
      <c r="AC171" s="46">
        <v>0</v>
      </c>
      <c r="AD171" s="36">
        <v>0</v>
      </c>
      <c r="AE171" s="66">
        <v>55</v>
      </c>
      <c r="AF171" s="36">
        <f>AE171*E171*F171*H171*K171</f>
        <v>1125108.5999999999</v>
      </c>
      <c r="AG171" s="47">
        <v>10</v>
      </c>
      <c r="AH171" s="36">
        <f>AG171*E171*F171*H171*K171</f>
        <v>204565.19999999998</v>
      </c>
      <c r="AI171" s="46">
        <v>0</v>
      </c>
      <c r="AJ171" s="36">
        <v>0</v>
      </c>
      <c r="AK171" s="84">
        <v>90</v>
      </c>
      <c r="AL171" s="36">
        <f>AK171*$E171*$F171*$H171*$L171*$AL$10</f>
        <v>2209304.16</v>
      </c>
      <c r="AM171" s="64"/>
      <c r="AN171" s="36">
        <f>SUM(AM171*$E171*$F171*$H171*$K171*$AN$10)</f>
        <v>0</v>
      </c>
      <c r="AO171" s="46"/>
      <c r="AP171" s="37">
        <f>SUM(AO171*$E171*$F171*$H171*$K171*$AP$10)</f>
        <v>0</v>
      </c>
      <c r="AQ171" s="46"/>
      <c r="AR171" s="36">
        <f>SUM(AQ171*$E171*$F171*$H171*$K171*$AR$10)</f>
        <v>0</v>
      </c>
      <c r="AS171" s="46"/>
      <c r="AT171" s="36">
        <f>SUM(AS171*$E171*$F171*$H171*$K171*$AT$10)</f>
        <v>0</v>
      </c>
      <c r="AU171" s="46"/>
      <c r="AV171" s="36">
        <f>SUM(AU171*$E171*$F171*$H171*$K171*$AV$10)</f>
        <v>0</v>
      </c>
      <c r="AW171" s="46"/>
      <c r="AX171" s="36">
        <f>SUM(AW171*$E171*$F171*$H171*$K171*$AX$10)</f>
        <v>0</v>
      </c>
      <c r="AY171" s="46"/>
      <c r="AZ171" s="36">
        <f>SUM(AY171*$E171*$F171*$H171*$K171*$AZ$10)</f>
        <v>0</v>
      </c>
      <c r="BA171" s="46"/>
      <c r="BB171" s="36">
        <f>SUM(BA171*$E171*$F171*$H171*$K171*$BB$10)</f>
        <v>0</v>
      </c>
      <c r="BC171" s="66">
        <v>55</v>
      </c>
      <c r="BD171" s="36">
        <f>SUM(BC171*$E171*$F171*$H171*$K171*$BD$10)</f>
        <v>1125108.5999999999</v>
      </c>
      <c r="BE171" s="66">
        <v>20</v>
      </c>
      <c r="BF171" s="36">
        <f>SUM(BE171*$E171*$F171*$H171*$K171*$BF$10)</f>
        <v>409130.39999999997</v>
      </c>
      <c r="BG171" s="46"/>
      <c r="BH171" s="36">
        <f>SUM(BG171*$E171*$F171*$H171*$K171*$BH$10)</f>
        <v>0</v>
      </c>
      <c r="BI171" s="46"/>
      <c r="BJ171" s="36">
        <f>SUM(BI171*$E171*$F171*$H171*$K171*$BJ$10)</f>
        <v>0</v>
      </c>
      <c r="BK171" s="66">
        <v>50</v>
      </c>
      <c r="BL171" s="36">
        <f>SUM(BK171*$E171*$F171*$H171*$K171*$BL$10)</f>
        <v>1022825.9999999999</v>
      </c>
      <c r="BM171" s="67"/>
      <c r="BN171" s="36">
        <f>BM171*$E171*$F171*$H171*$L171*$BN$10</f>
        <v>0</v>
      </c>
      <c r="BO171" s="46"/>
      <c r="BP171" s="36">
        <f>BO171*$E171*$F171*$H171*$L171*$BP$10</f>
        <v>0</v>
      </c>
      <c r="BQ171" s="94"/>
      <c r="BR171" s="37">
        <f>BQ171*$E171*$F171*$H171*$L171*$BR$10</f>
        <v>0</v>
      </c>
      <c r="BS171" s="66">
        <v>45</v>
      </c>
      <c r="BT171" s="36">
        <f>BS171*$E171*$F171*$H171*$L171*$BT$10</f>
        <v>1104652.08</v>
      </c>
      <c r="BU171" s="67"/>
      <c r="BV171" s="36">
        <f>BU171*$E171*$F171*$H171*$L171*$BV$10</f>
        <v>0</v>
      </c>
      <c r="BW171" s="65">
        <v>84</v>
      </c>
      <c r="BX171" s="36">
        <f>BW171*$E171*$F171*$H171*$L171*$BX$10</f>
        <v>2062017.2159999998</v>
      </c>
      <c r="BY171" s="46"/>
      <c r="BZ171" s="36">
        <f>BY171*$E171*$F171*$H171*$L171*$BZ$10</f>
        <v>0</v>
      </c>
      <c r="CA171" s="65"/>
      <c r="CB171" s="41">
        <f>CA171*$E171*$F171*$H171*$L171*$CB$10</f>
        <v>0</v>
      </c>
      <c r="CC171" s="66"/>
      <c r="CD171" s="36">
        <f>CC171*$E171*$F171*$H171*$L171*$CD$10</f>
        <v>0</v>
      </c>
      <c r="CE171" s="46"/>
      <c r="CF171" s="36">
        <f>CE171*$E171*$F171*$H171*$L171*$CF$10</f>
        <v>0</v>
      </c>
      <c r="CG171" s="66">
        <v>30</v>
      </c>
      <c r="CH171" s="36">
        <f>CG171*$E171*$F171*$H171*$L171*$CH$10</f>
        <v>736434.72</v>
      </c>
      <c r="CI171" s="66">
        <v>10</v>
      </c>
      <c r="CJ171" s="36">
        <f>CI171*$E171*$F171*$H171*$L171*$CJ$10</f>
        <v>245478.24</v>
      </c>
      <c r="CK171" s="82">
        <v>8</v>
      </c>
      <c r="CL171" s="36">
        <f>CK171*$E171*$F171*$H171*$L171*$CL$10</f>
        <v>196382.592</v>
      </c>
      <c r="CM171" s="46"/>
      <c r="CN171" s="36">
        <f>CM171*$E171*$F171*$H171*$L171*$CN$10</f>
        <v>0</v>
      </c>
      <c r="CO171" s="66">
        <v>8</v>
      </c>
      <c r="CP171" s="36">
        <f>CO171*$E171*$F171*$H171*$L171*$CP$10</f>
        <v>196382.592</v>
      </c>
      <c r="CQ171" s="82">
        <v>50</v>
      </c>
      <c r="CR171" s="36">
        <f>CQ171*$E171*$F171*$H171*$M171*$CR$10</f>
        <v>1629215.7</v>
      </c>
      <c r="CS171" s="82">
        <v>56</v>
      </c>
      <c r="CT171" s="36">
        <f>CS171*$E171*$F171*$H171*$N171*$CT$10</f>
        <v>2102930.2560000001</v>
      </c>
      <c r="CU171" s="37"/>
      <c r="CV171" s="36">
        <f>CU171*E171*F171*H171</f>
        <v>0</v>
      </c>
      <c r="CW171" s="37"/>
      <c r="CX171" s="36"/>
      <c r="CY171" s="36"/>
      <c r="CZ171" s="36">
        <f>SUM(CY171*$E171*$F171*$H171*$K171*$R$10)</f>
        <v>0</v>
      </c>
      <c r="DA171" s="36"/>
      <c r="DB171" s="36"/>
      <c r="DC171" s="36"/>
      <c r="DD171" s="36"/>
      <c r="DE171" s="43">
        <f t="shared" si="306"/>
        <v>721</v>
      </c>
      <c r="DF171" s="43">
        <f t="shared" si="306"/>
        <v>17438014.356000002</v>
      </c>
    </row>
    <row r="172" spans="1:110" ht="15" x14ac:dyDescent="0.25">
      <c r="A172" s="159">
        <v>30</v>
      </c>
      <c r="B172" s="159"/>
      <c r="C172" s="187" t="s">
        <v>437</v>
      </c>
      <c r="D172" s="185" t="s">
        <v>438</v>
      </c>
      <c r="E172" s="170">
        <v>13916</v>
      </c>
      <c r="F172" s="178"/>
      <c r="G172" s="172"/>
      <c r="H172" s="163"/>
      <c r="I172" s="139"/>
      <c r="J172" s="139"/>
      <c r="K172" s="173">
        <v>1.4</v>
      </c>
      <c r="L172" s="173">
        <v>1.68</v>
      </c>
      <c r="M172" s="173">
        <v>2.23</v>
      </c>
      <c r="N172" s="174">
        <v>2.57</v>
      </c>
      <c r="O172" s="179">
        <f t="shared" ref="O172:AT172" si="307">SUM(O173:O178)</f>
        <v>22</v>
      </c>
      <c r="P172" s="179">
        <f t="shared" si="307"/>
        <v>560313.82399999991</v>
      </c>
      <c r="Q172" s="179">
        <f t="shared" si="307"/>
        <v>0</v>
      </c>
      <c r="R172" s="179">
        <f t="shared" si="307"/>
        <v>0</v>
      </c>
      <c r="S172" s="179">
        <f t="shared" si="307"/>
        <v>0</v>
      </c>
      <c r="T172" s="179">
        <f t="shared" si="307"/>
        <v>0</v>
      </c>
      <c r="U172" s="179">
        <f t="shared" si="307"/>
        <v>0</v>
      </c>
      <c r="V172" s="179">
        <f t="shared" si="307"/>
        <v>0</v>
      </c>
      <c r="W172" s="179">
        <f t="shared" si="307"/>
        <v>0</v>
      </c>
      <c r="X172" s="179">
        <f t="shared" si="307"/>
        <v>0</v>
      </c>
      <c r="Y172" s="179">
        <f t="shared" si="307"/>
        <v>0</v>
      </c>
      <c r="Z172" s="179">
        <f t="shared" si="307"/>
        <v>0</v>
      </c>
      <c r="AA172" s="179">
        <f t="shared" si="307"/>
        <v>0</v>
      </c>
      <c r="AB172" s="179">
        <f t="shared" si="307"/>
        <v>0</v>
      </c>
      <c r="AC172" s="179">
        <f t="shared" si="307"/>
        <v>0</v>
      </c>
      <c r="AD172" s="179">
        <f t="shared" si="307"/>
        <v>0</v>
      </c>
      <c r="AE172" s="179">
        <f t="shared" si="307"/>
        <v>0</v>
      </c>
      <c r="AF172" s="179">
        <f t="shared" si="307"/>
        <v>0</v>
      </c>
      <c r="AG172" s="179">
        <f t="shared" si="307"/>
        <v>20</v>
      </c>
      <c r="AH172" s="179">
        <f t="shared" si="307"/>
        <v>311718.39999999997</v>
      </c>
      <c r="AI172" s="179">
        <f t="shared" si="307"/>
        <v>0</v>
      </c>
      <c r="AJ172" s="179">
        <f t="shared" si="307"/>
        <v>0</v>
      </c>
      <c r="AK172" s="179">
        <f t="shared" si="307"/>
        <v>0</v>
      </c>
      <c r="AL172" s="179">
        <f t="shared" si="307"/>
        <v>0</v>
      </c>
      <c r="AM172" s="179">
        <f t="shared" si="307"/>
        <v>0</v>
      </c>
      <c r="AN172" s="179">
        <f t="shared" si="307"/>
        <v>0</v>
      </c>
      <c r="AO172" s="179">
        <f t="shared" si="307"/>
        <v>0</v>
      </c>
      <c r="AP172" s="179">
        <f t="shared" si="307"/>
        <v>0</v>
      </c>
      <c r="AQ172" s="179">
        <f t="shared" si="307"/>
        <v>0</v>
      </c>
      <c r="AR172" s="179">
        <f t="shared" si="307"/>
        <v>0</v>
      </c>
      <c r="AS172" s="179">
        <f t="shared" si="307"/>
        <v>0</v>
      </c>
      <c r="AT172" s="179">
        <f t="shared" si="307"/>
        <v>0</v>
      </c>
      <c r="AU172" s="179">
        <f t="shared" ref="AU172:DF172" si="308">SUM(AU173:AU178)</f>
        <v>0</v>
      </c>
      <c r="AV172" s="179">
        <f t="shared" si="308"/>
        <v>0</v>
      </c>
      <c r="AW172" s="179">
        <f t="shared" si="308"/>
        <v>0</v>
      </c>
      <c r="AX172" s="179">
        <f t="shared" si="308"/>
        <v>0</v>
      </c>
      <c r="AY172" s="179">
        <f t="shared" si="308"/>
        <v>0</v>
      </c>
      <c r="AZ172" s="179">
        <f t="shared" si="308"/>
        <v>0</v>
      </c>
      <c r="BA172" s="179">
        <f t="shared" si="308"/>
        <v>0</v>
      </c>
      <c r="BB172" s="179">
        <f t="shared" si="308"/>
        <v>0</v>
      </c>
      <c r="BC172" s="179">
        <f t="shared" si="308"/>
        <v>0</v>
      </c>
      <c r="BD172" s="179">
        <f t="shared" si="308"/>
        <v>0</v>
      </c>
      <c r="BE172" s="179">
        <f t="shared" si="308"/>
        <v>0</v>
      </c>
      <c r="BF172" s="179">
        <f t="shared" si="308"/>
        <v>0</v>
      </c>
      <c r="BG172" s="179">
        <f t="shared" si="308"/>
        <v>0</v>
      </c>
      <c r="BH172" s="179">
        <f t="shared" si="308"/>
        <v>0</v>
      </c>
      <c r="BI172" s="179">
        <f t="shared" si="308"/>
        <v>0</v>
      </c>
      <c r="BJ172" s="179">
        <f t="shared" si="308"/>
        <v>0</v>
      </c>
      <c r="BK172" s="179">
        <f t="shared" si="308"/>
        <v>5</v>
      </c>
      <c r="BL172" s="179">
        <f t="shared" si="308"/>
        <v>77929.599999999991</v>
      </c>
      <c r="BM172" s="179">
        <f t="shared" si="308"/>
        <v>0</v>
      </c>
      <c r="BN172" s="179">
        <f t="shared" si="308"/>
        <v>0</v>
      </c>
      <c r="BO172" s="179">
        <f t="shared" si="308"/>
        <v>0</v>
      </c>
      <c r="BP172" s="179">
        <f t="shared" si="308"/>
        <v>0</v>
      </c>
      <c r="BQ172" s="179">
        <f t="shared" si="308"/>
        <v>0</v>
      </c>
      <c r="BR172" s="179">
        <f t="shared" si="308"/>
        <v>0</v>
      </c>
      <c r="BS172" s="179">
        <f t="shared" si="308"/>
        <v>0</v>
      </c>
      <c r="BT172" s="179">
        <f t="shared" si="308"/>
        <v>0</v>
      </c>
      <c r="BU172" s="179">
        <f t="shared" si="308"/>
        <v>5</v>
      </c>
      <c r="BV172" s="179">
        <f t="shared" si="308"/>
        <v>93515.51999999999</v>
      </c>
      <c r="BW172" s="179">
        <f t="shared" si="308"/>
        <v>11</v>
      </c>
      <c r="BX172" s="179">
        <f t="shared" si="308"/>
        <v>260440.72320000001</v>
      </c>
      <c r="BY172" s="179">
        <f t="shared" si="308"/>
        <v>0</v>
      </c>
      <c r="BZ172" s="179">
        <f t="shared" si="308"/>
        <v>0</v>
      </c>
      <c r="CA172" s="179">
        <f t="shared" si="308"/>
        <v>0</v>
      </c>
      <c r="CB172" s="179">
        <f t="shared" si="308"/>
        <v>0</v>
      </c>
      <c r="CC172" s="179">
        <f t="shared" si="308"/>
        <v>10</v>
      </c>
      <c r="CD172" s="179">
        <f t="shared" si="308"/>
        <v>509659.58400000003</v>
      </c>
      <c r="CE172" s="179">
        <f t="shared" si="308"/>
        <v>0</v>
      </c>
      <c r="CF172" s="179">
        <f t="shared" si="308"/>
        <v>0</v>
      </c>
      <c r="CG172" s="179">
        <f t="shared" si="308"/>
        <v>6</v>
      </c>
      <c r="CH172" s="179">
        <f t="shared" si="308"/>
        <v>112218.624</v>
      </c>
      <c r="CI172" s="179">
        <f t="shared" si="308"/>
        <v>0</v>
      </c>
      <c r="CJ172" s="179">
        <f t="shared" si="308"/>
        <v>0</v>
      </c>
      <c r="CK172" s="179">
        <f t="shared" si="308"/>
        <v>0</v>
      </c>
      <c r="CL172" s="179">
        <f t="shared" si="308"/>
        <v>0</v>
      </c>
      <c r="CM172" s="179">
        <f t="shared" si="308"/>
        <v>0</v>
      </c>
      <c r="CN172" s="179">
        <f t="shared" si="308"/>
        <v>0</v>
      </c>
      <c r="CO172" s="179">
        <f t="shared" si="308"/>
        <v>2</v>
      </c>
      <c r="CP172" s="179">
        <f t="shared" si="308"/>
        <v>37406.207999999999</v>
      </c>
      <c r="CQ172" s="179">
        <f t="shared" si="308"/>
        <v>0</v>
      </c>
      <c r="CR172" s="179">
        <f t="shared" si="308"/>
        <v>0</v>
      </c>
      <c r="CS172" s="179">
        <f t="shared" si="308"/>
        <v>18</v>
      </c>
      <c r="CT172" s="179">
        <f t="shared" si="308"/>
        <v>515003.32800000004</v>
      </c>
      <c r="CU172" s="179">
        <f t="shared" si="308"/>
        <v>0</v>
      </c>
      <c r="CV172" s="179">
        <f t="shared" si="308"/>
        <v>0</v>
      </c>
      <c r="CW172" s="179">
        <f t="shared" si="308"/>
        <v>0</v>
      </c>
      <c r="CX172" s="179">
        <f t="shared" si="308"/>
        <v>0</v>
      </c>
      <c r="CY172" s="179">
        <f t="shared" si="308"/>
        <v>0</v>
      </c>
      <c r="CZ172" s="179">
        <f t="shared" si="308"/>
        <v>0</v>
      </c>
      <c r="DA172" s="179">
        <f t="shared" si="308"/>
        <v>0</v>
      </c>
      <c r="DB172" s="179">
        <f t="shared" si="308"/>
        <v>0</v>
      </c>
      <c r="DC172" s="179">
        <f t="shared" si="308"/>
        <v>0</v>
      </c>
      <c r="DD172" s="179">
        <f t="shared" si="308"/>
        <v>0</v>
      </c>
      <c r="DE172" s="179">
        <f t="shared" si="308"/>
        <v>99</v>
      </c>
      <c r="DF172" s="179">
        <f t="shared" si="308"/>
        <v>2478205.8111999999</v>
      </c>
    </row>
    <row r="173" spans="1:110" ht="45" x14ac:dyDescent="0.25">
      <c r="A173" s="14"/>
      <c r="B173" s="14">
        <v>129</v>
      </c>
      <c r="C173" s="45" t="s">
        <v>439</v>
      </c>
      <c r="D173" s="96" t="s">
        <v>440</v>
      </c>
      <c r="E173" s="29">
        <v>13916</v>
      </c>
      <c r="F173" s="30">
        <v>0.8</v>
      </c>
      <c r="G173" s="31"/>
      <c r="H173" s="32">
        <v>1</v>
      </c>
      <c r="I173" s="33"/>
      <c r="J173" s="33"/>
      <c r="K173" s="34">
        <v>1.4</v>
      </c>
      <c r="L173" s="34">
        <v>1.68</v>
      </c>
      <c r="M173" s="34">
        <v>2.23</v>
      </c>
      <c r="N173" s="35">
        <v>2.57</v>
      </c>
      <c r="O173" s="66">
        <v>13</v>
      </c>
      <c r="P173" s="36">
        <f t="shared" ref="P173:P178" si="309">SUM(O173*$E173*$F173*$H173*$K173*$P$10)</f>
        <v>202616.95999999999</v>
      </c>
      <c r="Q173" s="39"/>
      <c r="R173" s="36">
        <f t="shared" ref="R173:R178" si="310">SUM(Q173*$E173*$F173*$H173*$K173*$R$10)</f>
        <v>0</v>
      </c>
      <c r="S173" s="39"/>
      <c r="T173" s="37">
        <f t="shared" ref="T173:T178" si="311">SUM(S173*$E173*$F173*$H173*$K173*$T$10)</f>
        <v>0</v>
      </c>
      <c r="U173" s="39"/>
      <c r="V173" s="36">
        <f t="shared" ref="V173:V178" si="312">SUM(U173*$E173*$F173*$H173*$K173*$V$10)</f>
        <v>0</v>
      </c>
      <c r="W173" s="39"/>
      <c r="X173" s="36">
        <f t="shared" ref="X173:X178" si="313">SUM(W173*$E173*$F173*$H173*$K173*$X$10)</f>
        <v>0</v>
      </c>
      <c r="Y173" s="39"/>
      <c r="Z173" s="37">
        <f t="shared" ref="Z173:Z178" si="314">SUM(Y173*$E173*$F173*$H173*$K173*$Z$10)</f>
        <v>0</v>
      </c>
      <c r="AA173" s="64">
        <v>0</v>
      </c>
      <c r="AB173" s="36">
        <v>0</v>
      </c>
      <c r="AC173" s="39">
        <v>0</v>
      </c>
      <c r="AD173" s="36">
        <v>0</v>
      </c>
      <c r="AE173" s="39">
        <v>0</v>
      </c>
      <c r="AF173" s="36">
        <v>0</v>
      </c>
      <c r="AG173" s="44">
        <v>20</v>
      </c>
      <c r="AH173" s="36">
        <f t="shared" ref="AH173:AH178" si="315">AG173*E173*F173*H173*K173</f>
        <v>311718.39999999997</v>
      </c>
      <c r="AI173" s="39">
        <v>0</v>
      </c>
      <c r="AJ173" s="36">
        <v>0</v>
      </c>
      <c r="AK173" s="72"/>
      <c r="AL173" s="36">
        <f t="shared" ref="AL173:AL178" si="316">AK173*$E173*$F173*$H173*$L173*$AL$10</f>
        <v>0</v>
      </c>
      <c r="AM173" s="64"/>
      <c r="AN173" s="36">
        <f t="shared" ref="AN173:AN178" si="317">SUM(AM173*$E173*$F173*$H173*$K173*$AN$10)</f>
        <v>0</v>
      </c>
      <c r="AO173" s="39"/>
      <c r="AP173" s="37">
        <f t="shared" ref="AP173:AP178" si="318">SUM(AO173*$E173*$F173*$H173*$K173*$AP$10)</f>
        <v>0</v>
      </c>
      <c r="AQ173" s="39"/>
      <c r="AR173" s="36">
        <f t="shared" ref="AR173:AR178" si="319">SUM(AQ173*$E173*$F173*$H173*$K173*$AR$10)</f>
        <v>0</v>
      </c>
      <c r="AS173" s="39"/>
      <c r="AT173" s="36">
        <f t="shared" ref="AT173:AT178" si="320">SUM(AS173*$E173*$F173*$H173*$K173*$AT$10)</f>
        <v>0</v>
      </c>
      <c r="AU173" s="39"/>
      <c r="AV173" s="36">
        <f t="shared" ref="AV173:AV178" si="321">SUM(AU173*$E173*$F173*$H173*$K173*$AV$10)</f>
        <v>0</v>
      </c>
      <c r="AW173" s="39"/>
      <c r="AX173" s="36">
        <f t="shared" ref="AX173:AX178" si="322">SUM(AW173*$E173*$F173*$H173*$K173*$AX$10)</f>
        <v>0</v>
      </c>
      <c r="AY173" s="39"/>
      <c r="AZ173" s="36">
        <f t="shared" ref="AZ173:AZ178" si="323">SUM(AY173*$E173*$F173*$H173*$K173*$AZ$10)</f>
        <v>0</v>
      </c>
      <c r="BA173" s="39"/>
      <c r="BB173" s="36">
        <f t="shared" ref="BB173:BB178" si="324">SUM(BA173*$E173*$F173*$H173*$K173*$BB$10)</f>
        <v>0</v>
      </c>
      <c r="BC173" s="39"/>
      <c r="BD173" s="36">
        <f t="shared" ref="BD173:BD178" si="325">SUM(BC173*$E173*$F173*$H173*$K173*$BD$10)</f>
        <v>0</v>
      </c>
      <c r="BE173" s="39"/>
      <c r="BF173" s="36">
        <f t="shared" ref="BF173:BF178" si="326">SUM(BE173*$E173*$F173*$H173*$K173*$BF$10)</f>
        <v>0</v>
      </c>
      <c r="BG173" s="39"/>
      <c r="BH173" s="36">
        <f t="shared" ref="BH173:BH178" si="327">SUM(BG173*$E173*$F173*$H173*$K173*$BH$10)</f>
        <v>0</v>
      </c>
      <c r="BI173" s="39"/>
      <c r="BJ173" s="36">
        <f t="shared" ref="BJ173:BJ178" si="328">SUM(BI173*$E173*$F173*$H173*$K173*$BJ$10)</f>
        <v>0</v>
      </c>
      <c r="BK173" s="37">
        <v>5</v>
      </c>
      <c r="BL173" s="36">
        <f t="shared" ref="BL173:BL178" si="329">SUM(BK173*$E173*$F173*$H173*$K173*$BL$10)</f>
        <v>77929.599999999991</v>
      </c>
      <c r="BM173" s="39"/>
      <c r="BN173" s="36">
        <f t="shared" ref="BN173:BN178" si="330">BM173*$E173*$F173*$H173*$L173*$BN$10</f>
        <v>0</v>
      </c>
      <c r="BO173" s="72"/>
      <c r="BP173" s="36">
        <f t="shared" ref="BP173:BP178" si="331">BO173*$E173*$F173*$H173*$L173*$BP$10</f>
        <v>0</v>
      </c>
      <c r="BQ173" s="77"/>
      <c r="BR173" s="37">
        <f t="shared" ref="BR173:BR178" si="332">BQ173*$E173*$F173*$H173*$L173*$BR$10</f>
        <v>0</v>
      </c>
      <c r="BS173" s="39"/>
      <c r="BT173" s="36">
        <f t="shared" ref="BT173:BT178" si="333">BS173*$E173*$F173*$H173*$L173*$BT$10</f>
        <v>0</v>
      </c>
      <c r="BU173" s="71">
        <v>5</v>
      </c>
      <c r="BV173" s="36">
        <f t="shared" ref="BV173:BV178" si="334">BU173*$E173*$F173*$H173*$L173*$BV$10</f>
        <v>93515.51999999999</v>
      </c>
      <c r="BW173" s="40">
        <v>9</v>
      </c>
      <c r="BX173" s="36">
        <f t="shared" ref="BX173:BX178" si="335">BW173*$E173*$F173*$H173*$L173*$BX$10</f>
        <v>168327.93600000002</v>
      </c>
      <c r="BY173" s="39"/>
      <c r="BZ173" s="36">
        <f t="shared" ref="BZ173:BZ178" si="336">BY173*$E173*$F173*$H173*$L173*$BZ$10</f>
        <v>0</v>
      </c>
      <c r="CA173" s="40"/>
      <c r="CB173" s="41">
        <f t="shared" ref="CB173:CB178" si="337">CA173*$E173*$F173*$H173*$L173*$CB$10</f>
        <v>0</v>
      </c>
      <c r="CC173" s="72"/>
      <c r="CD173" s="36">
        <f t="shared" ref="CD173:CD178" si="338">CC173*$E173*$F173*$H173*$L173*$CD$10</f>
        <v>0</v>
      </c>
      <c r="CE173" s="39"/>
      <c r="CF173" s="36">
        <f t="shared" ref="CF173:CF178" si="339">CE173*$E173*$F173*$H173*$L173*$CF$10</f>
        <v>0</v>
      </c>
      <c r="CG173" s="37">
        <v>6</v>
      </c>
      <c r="CH173" s="36">
        <f t="shared" ref="CH173:CH178" si="340">CG173*$E173*$F173*$H173*$L173*$CH$10</f>
        <v>112218.624</v>
      </c>
      <c r="CI173" s="39"/>
      <c r="CJ173" s="36">
        <f t="shared" ref="CJ173:CJ178" si="341">CI173*$E173*$F173*$H173*$L173*$CJ$10</f>
        <v>0</v>
      </c>
      <c r="CK173" s="39"/>
      <c r="CL173" s="36">
        <f t="shared" ref="CL173:CL178" si="342">CK173*$E173*$F173*$H173*$L173*$CL$10</f>
        <v>0</v>
      </c>
      <c r="CM173" s="39"/>
      <c r="CN173" s="36">
        <f t="shared" ref="CN173:CN178" si="343">CM173*$E173*$F173*$H173*$L173*$CN$10</f>
        <v>0</v>
      </c>
      <c r="CO173" s="37">
        <v>2</v>
      </c>
      <c r="CP173" s="36">
        <f t="shared" ref="CP173:CP178" si="344">CO173*$E173*$F173*$H173*$L173*$CP$10</f>
        <v>37406.207999999999</v>
      </c>
      <c r="CQ173" s="72"/>
      <c r="CR173" s="36">
        <f t="shared" ref="CR173:CR178" si="345">CQ173*$E173*$F173*$H173*$M173*$CR$10</f>
        <v>0</v>
      </c>
      <c r="CS173" s="71">
        <v>18</v>
      </c>
      <c r="CT173" s="36">
        <f t="shared" ref="CT173:CT178" si="346">CS173*$E173*$F173*$H173*$N173*$CT$10</f>
        <v>515003.32800000004</v>
      </c>
      <c r="CU173" s="37"/>
      <c r="CV173" s="36">
        <f t="shared" ref="CV173:CV178" si="347">CU173*E173*F173*H173</f>
        <v>0</v>
      </c>
      <c r="CW173" s="37"/>
      <c r="CX173" s="36"/>
      <c r="CY173" s="36"/>
      <c r="CZ173" s="36">
        <f t="shared" ref="CZ173:CZ178" si="348">SUM(CY173*$E173*$F173*$H173*$K173*$R$10)</f>
        <v>0</v>
      </c>
      <c r="DA173" s="36"/>
      <c r="DB173" s="36"/>
      <c r="DC173" s="36"/>
      <c r="DD173" s="36"/>
      <c r="DE173" s="43">
        <f t="shared" ref="DE173:DF178" si="349">SUM(Q173+O173+AA173+S173+U173+AC173+Y173+W173+AE173+AI173+AG173+AK173+AM173+AQ173+BM173+BS173+AO173+BA173+BC173+CE173+CG173+CC173+CI173+CK173+BW173+BY173+AS173+AU173+AW173+AY173+BO173+BQ173+BU173+BE173+BG173+BI173+BK173+CA173+CM173+CO173+CQ173+CS173+CU173+CW173+DA173+DC173)</f>
        <v>78</v>
      </c>
      <c r="DF173" s="43">
        <f t="shared" si="349"/>
        <v>1518736.5759999999</v>
      </c>
    </row>
    <row r="174" spans="1:110" ht="30" x14ac:dyDescent="0.25">
      <c r="A174" s="14"/>
      <c r="B174" s="14">
        <v>130</v>
      </c>
      <c r="C174" s="45" t="s">
        <v>441</v>
      </c>
      <c r="D174" s="97" t="s">
        <v>442</v>
      </c>
      <c r="E174" s="29">
        <v>13916</v>
      </c>
      <c r="F174" s="30">
        <v>2.1800000000000002</v>
      </c>
      <c r="G174" s="31"/>
      <c r="H174" s="32">
        <v>1</v>
      </c>
      <c r="I174" s="33"/>
      <c r="J174" s="33"/>
      <c r="K174" s="34">
        <v>1.4</v>
      </c>
      <c r="L174" s="34">
        <v>1.68</v>
      </c>
      <c r="M174" s="34">
        <v>2.23</v>
      </c>
      <c r="N174" s="35">
        <v>2.57</v>
      </c>
      <c r="O174" s="66">
        <v>3</v>
      </c>
      <c r="P174" s="36">
        <f t="shared" si="309"/>
        <v>127414.89599999999</v>
      </c>
      <c r="Q174" s="39">
        <v>0</v>
      </c>
      <c r="R174" s="36">
        <f t="shared" si="310"/>
        <v>0</v>
      </c>
      <c r="S174" s="39">
        <v>0</v>
      </c>
      <c r="T174" s="37">
        <f t="shared" si="311"/>
        <v>0</v>
      </c>
      <c r="U174" s="39">
        <v>0</v>
      </c>
      <c r="V174" s="36">
        <f t="shared" si="312"/>
        <v>0</v>
      </c>
      <c r="W174" s="39">
        <v>0</v>
      </c>
      <c r="X174" s="36">
        <f t="shared" si="313"/>
        <v>0</v>
      </c>
      <c r="Y174" s="39"/>
      <c r="Z174" s="37">
        <f t="shared" si="314"/>
        <v>0</v>
      </c>
      <c r="AA174" s="64">
        <v>0</v>
      </c>
      <c r="AB174" s="36">
        <v>0</v>
      </c>
      <c r="AC174" s="39">
        <v>0</v>
      </c>
      <c r="AD174" s="36">
        <v>0</v>
      </c>
      <c r="AE174" s="39"/>
      <c r="AF174" s="36">
        <v>0</v>
      </c>
      <c r="AG174" s="39"/>
      <c r="AH174" s="36">
        <f t="shared" si="315"/>
        <v>0</v>
      </c>
      <c r="AI174" s="39">
        <v>0</v>
      </c>
      <c r="AJ174" s="36">
        <v>0</v>
      </c>
      <c r="AK174" s="39">
        <v>0</v>
      </c>
      <c r="AL174" s="36">
        <f t="shared" si="316"/>
        <v>0</v>
      </c>
      <c r="AM174" s="64"/>
      <c r="AN174" s="36">
        <f t="shared" si="317"/>
        <v>0</v>
      </c>
      <c r="AO174" s="39"/>
      <c r="AP174" s="37">
        <f t="shared" si="318"/>
        <v>0</v>
      </c>
      <c r="AQ174" s="39">
        <v>0</v>
      </c>
      <c r="AR174" s="36">
        <f t="shared" si="319"/>
        <v>0</v>
      </c>
      <c r="AS174" s="39">
        <v>0</v>
      </c>
      <c r="AT174" s="36">
        <f t="shared" si="320"/>
        <v>0</v>
      </c>
      <c r="AU174" s="39"/>
      <c r="AV174" s="36">
        <f t="shared" si="321"/>
        <v>0</v>
      </c>
      <c r="AW174" s="39"/>
      <c r="AX174" s="36">
        <f t="shared" si="322"/>
        <v>0</v>
      </c>
      <c r="AY174" s="39"/>
      <c r="AZ174" s="36">
        <f t="shared" si="323"/>
        <v>0</v>
      </c>
      <c r="BA174" s="39">
        <v>0</v>
      </c>
      <c r="BB174" s="36">
        <f t="shared" si="324"/>
        <v>0</v>
      </c>
      <c r="BC174" s="39">
        <v>0</v>
      </c>
      <c r="BD174" s="36">
        <f t="shared" si="325"/>
        <v>0</v>
      </c>
      <c r="BE174" s="39">
        <v>0</v>
      </c>
      <c r="BF174" s="36">
        <f t="shared" si="326"/>
        <v>0</v>
      </c>
      <c r="BG174" s="39">
        <v>0</v>
      </c>
      <c r="BH174" s="36">
        <f t="shared" si="327"/>
        <v>0</v>
      </c>
      <c r="BI174" s="39">
        <v>0</v>
      </c>
      <c r="BJ174" s="36">
        <f t="shared" si="328"/>
        <v>0</v>
      </c>
      <c r="BK174" s="39"/>
      <c r="BL174" s="36">
        <f t="shared" si="329"/>
        <v>0</v>
      </c>
      <c r="BM174" s="39">
        <v>0</v>
      </c>
      <c r="BN174" s="36">
        <f t="shared" si="330"/>
        <v>0</v>
      </c>
      <c r="BO174" s="39">
        <v>0</v>
      </c>
      <c r="BP174" s="36">
        <f t="shared" si="331"/>
        <v>0</v>
      </c>
      <c r="BQ174" s="77"/>
      <c r="BR174" s="37">
        <f t="shared" si="332"/>
        <v>0</v>
      </c>
      <c r="BS174" s="39">
        <v>0</v>
      </c>
      <c r="BT174" s="36">
        <f t="shared" si="333"/>
        <v>0</v>
      </c>
      <c r="BU174" s="39">
        <v>0</v>
      </c>
      <c r="BV174" s="36">
        <f t="shared" si="334"/>
        <v>0</v>
      </c>
      <c r="BW174" s="44"/>
      <c r="BX174" s="36">
        <f t="shared" si="335"/>
        <v>0</v>
      </c>
      <c r="BY174" s="39">
        <v>0</v>
      </c>
      <c r="BZ174" s="36">
        <f t="shared" si="336"/>
        <v>0</v>
      </c>
      <c r="CA174" s="44"/>
      <c r="CB174" s="41">
        <f t="shared" si="337"/>
        <v>0</v>
      </c>
      <c r="CC174" s="37">
        <v>10</v>
      </c>
      <c r="CD174" s="36">
        <f t="shared" si="338"/>
        <v>509659.58400000003</v>
      </c>
      <c r="CE174" s="39">
        <v>0</v>
      </c>
      <c r="CF174" s="36">
        <f t="shared" si="339"/>
        <v>0</v>
      </c>
      <c r="CG174" s="37"/>
      <c r="CH174" s="36">
        <f t="shared" si="340"/>
        <v>0</v>
      </c>
      <c r="CI174" s="39">
        <v>0</v>
      </c>
      <c r="CJ174" s="36">
        <f t="shared" si="341"/>
        <v>0</v>
      </c>
      <c r="CK174" s="39"/>
      <c r="CL174" s="36">
        <f t="shared" si="342"/>
        <v>0</v>
      </c>
      <c r="CM174" s="39"/>
      <c r="CN174" s="36">
        <f t="shared" si="343"/>
        <v>0</v>
      </c>
      <c r="CO174" s="39">
        <v>0</v>
      </c>
      <c r="CP174" s="36">
        <f t="shared" si="344"/>
        <v>0</v>
      </c>
      <c r="CQ174" s="39">
        <v>0</v>
      </c>
      <c r="CR174" s="36">
        <f t="shared" si="345"/>
        <v>0</v>
      </c>
      <c r="CS174" s="39">
        <v>0</v>
      </c>
      <c r="CT174" s="36">
        <f t="shared" si="346"/>
        <v>0</v>
      </c>
      <c r="CU174" s="37"/>
      <c r="CV174" s="36">
        <f t="shared" si="347"/>
        <v>0</v>
      </c>
      <c r="CW174" s="37"/>
      <c r="CX174" s="36"/>
      <c r="CY174" s="36"/>
      <c r="CZ174" s="36">
        <f t="shared" si="348"/>
        <v>0</v>
      </c>
      <c r="DA174" s="36"/>
      <c r="DB174" s="36"/>
      <c r="DC174" s="36"/>
      <c r="DD174" s="36"/>
      <c r="DE174" s="43">
        <f t="shared" si="349"/>
        <v>13</v>
      </c>
      <c r="DF174" s="43">
        <f t="shared" si="349"/>
        <v>637074.48</v>
      </c>
    </row>
    <row r="175" spans="1:110" ht="30" x14ac:dyDescent="0.25">
      <c r="A175" s="14"/>
      <c r="B175" s="14">
        <v>131</v>
      </c>
      <c r="C175" s="45" t="s">
        <v>443</v>
      </c>
      <c r="D175" s="97" t="s">
        <v>444</v>
      </c>
      <c r="E175" s="29">
        <v>13916</v>
      </c>
      <c r="F175" s="30">
        <v>2.58</v>
      </c>
      <c r="G175" s="31"/>
      <c r="H175" s="32">
        <v>1</v>
      </c>
      <c r="I175" s="33"/>
      <c r="J175" s="33"/>
      <c r="K175" s="34">
        <v>1.4</v>
      </c>
      <c r="L175" s="34">
        <v>1.68</v>
      </c>
      <c r="M175" s="34">
        <v>2.23</v>
      </c>
      <c r="N175" s="35">
        <v>2.57</v>
      </c>
      <c r="O175" s="66"/>
      <c r="P175" s="36">
        <f t="shared" si="309"/>
        <v>0</v>
      </c>
      <c r="Q175" s="39">
        <v>0</v>
      </c>
      <c r="R175" s="36">
        <f t="shared" si="310"/>
        <v>0</v>
      </c>
      <c r="S175" s="39">
        <v>0</v>
      </c>
      <c r="T175" s="37">
        <f t="shared" si="311"/>
        <v>0</v>
      </c>
      <c r="U175" s="39">
        <v>0</v>
      </c>
      <c r="V175" s="36">
        <f t="shared" si="312"/>
        <v>0</v>
      </c>
      <c r="W175" s="39">
        <v>0</v>
      </c>
      <c r="X175" s="36">
        <f t="shared" si="313"/>
        <v>0</v>
      </c>
      <c r="Y175" s="39"/>
      <c r="Z175" s="37">
        <f t="shared" si="314"/>
        <v>0</v>
      </c>
      <c r="AA175" s="64"/>
      <c r="AB175" s="36"/>
      <c r="AC175" s="39"/>
      <c r="AD175" s="36"/>
      <c r="AE175" s="39"/>
      <c r="AF175" s="36"/>
      <c r="AG175" s="39"/>
      <c r="AH175" s="36">
        <f t="shared" si="315"/>
        <v>0</v>
      </c>
      <c r="AI175" s="39">
        <v>0</v>
      </c>
      <c r="AJ175" s="36">
        <v>0</v>
      </c>
      <c r="AK175" s="39">
        <v>0</v>
      </c>
      <c r="AL175" s="36">
        <f t="shared" si="316"/>
        <v>0</v>
      </c>
      <c r="AM175" s="64"/>
      <c r="AN175" s="36">
        <f t="shared" si="317"/>
        <v>0</v>
      </c>
      <c r="AO175" s="39"/>
      <c r="AP175" s="37">
        <f t="shared" si="318"/>
        <v>0</v>
      </c>
      <c r="AQ175" s="39">
        <v>0</v>
      </c>
      <c r="AR175" s="36">
        <f t="shared" si="319"/>
        <v>0</v>
      </c>
      <c r="AS175" s="39">
        <v>0</v>
      </c>
      <c r="AT175" s="36">
        <f t="shared" si="320"/>
        <v>0</v>
      </c>
      <c r="AU175" s="39"/>
      <c r="AV175" s="36">
        <f t="shared" si="321"/>
        <v>0</v>
      </c>
      <c r="AW175" s="39"/>
      <c r="AX175" s="36">
        <f t="shared" si="322"/>
        <v>0</v>
      </c>
      <c r="AY175" s="39"/>
      <c r="AZ175" s="36">
        <f t="shared" si="323"/>
        <v>0</v>
      </c>
      <c r="BA175" s="39">
        <v>0</v>
      </c>
      <c r="BB175" s="36">
        <f t="shared" si="324"/>
        <v>0</v>
      </c>
      <c r="BC175" s="39">
        <v>0</v>
      </c>
      <c r="BD175" s="36">
        <f t="shared" si="325"/>
        <v>0</v>
      </c>
      <c r="BE175" s="39">
        <v>0</v>
      </c>
      <c r="BF175" s="36">
        <f t="shared" si="326"/>
        <v>0</v>
      </c>
      <c r="BG175" s="39">
        <v>0</v>
      </c>
      <c r="BH175" s="36">
        <f t="shared" si="327"/>
        <v>0</v>
      </c>
      <c r="BI175" s="39">
        <v>0</v>
      </c>
      <c r="BJ175" s="36">
        <f t="shared" si="328"/>
        <v>0</v>
      </c>
      <c r="BK175" s="39"/>
      <c r="BL175" s="36">
        <f t="shared" si="329"/>
        <v>0</v>
      </c>
      <c r="BM175" s="39">
        <v>0</v>
      </c>
      <c r="BN175" s="36">
        <f t="shared" si="330"/>
        <v>0</v>
      </c>
      <c r="BO175" s="39">
        <v>0</v>
      </c>
      <c r="BP175" s="36">
        <f t="shared" si="331"/>
        <v>0</v>
      </c>
      <c r="BQ175" s="77"/>
      <c r="BR175" s="37">
        <f t="shared" si="332"/>
        <v>0</v>
      </c>
      <c r="BS175" s="39">
        <v>0</v>
      </c>
      <c r="BT175" s="36">
        <f t="shared" si="333"/>
        <v>0</v>
      </c>
      <c r="BU175" s="39">
        <v>0</v>
      </c>
      <c r="BV175" s="36">
        <f t="shared" si="334"/>
        <v>0</v>
      </c>
      <c r="BW175" s="44"/>
      <c r="BX175" s="36">
        <f t="shared" si="335"/>
        <v>0</v>
      </c>
      <c r="BY175" s="39">
        <v>0</v>
      </c>
      <c r="BZ175" s="36">
        <f t="shared" si="336"/>
        <v>0</v>
      </c>
      <c r="CA175" s="44"/>
      <c r="CB175" s="41">
        <f t="shared" si="337"/>
        <v>0</v>
      </c>
      <c r="CC175" s="39">
        <v>0</v>
      </c>
      <c r="CD175" s="36">
        <f t="shared" si="338"/>
        <v>0</v>
      </c>
      <c r="CE175" s="39">
        <v>0</v>
      </c>
      <c r="CF175" s="36">
        <f t="shared" si="339"/>
        <v>0</v>
      </c>
      <c r="CG175" s="37">
        <v>0</v>
      </c>
      <c r="CH175" s="36">
        <f t="shared" si="340"/>
        <v>0</v>
      </c>
      <c r="CI175" s="39">
        <v>0</v>
      </c>
      <c r="CJ175" s="36">
        <f t="shared" si="341"/>
        <v>0</v>
      </c>
      <c r="CK175" s="39"/>
      <c r="CL175" s="36">
        <f t="shared" si="342"/>
        <v>0</v>
      </c>
      <c r="CM175" s="39"/>
      <c r="CN175" s="36">
        <f t="shared" si="343"/>
        <v>0</v>
      </c>
      <c r="CO175" s="39">
        <v>0</v>
      </c>
      <c r="CP175" s="36">
        <f t="shared" si="344"/>
        <v>0</v>
      </c>
      <c r="CQ175" s="39">
        <v>0</v>
      </c>
      <c r="CR175" s="36">
        <f t="shared" si="345"/>
        <v>0</v>
      </c>
      <c r="CS175" s="39">
        <v>0</v>
      </c>
      <c r="CT175" s="36">
        <f t="shared" si="346"/>
        <v>0</v>
      </c>
      <c r="CU175" s="37"/>
      <c r="CV175" s="36">
        <f t="shared" si="347"/>
        <v>0</v>
      </c>
      <c r="CW175" s="37"/>
      <c r="CX175" s="36"/>
      <c r="CY175" s="36"/>
      <c r="CZ175" s="36">
        <f t="shared" si="348"/>
        <v>0</v>
      </c>
      <c r="DA175" s="36"/>
      <c r="DB175" s="36"/>
      <c r="DC175" s="36"/>
      <c r="DD175" s="36"/>
      <c r="DE175" s="43">
        <f t="shared" si="349"/>
        <v>0</v>
      </c>
      <c r="DF175" s="43">
        <f t="shared" si="349"/>
        <v>0</v>
      </c>
    </row>
    <row r="176" spans="1:110" ht="30" x14ac:dyDescent="0.25">
      <c r="A176" s="14"/>
      <c r="B176" s="14">
        <v>132</v>
      </c>
      <c r="C176" s="45" t="s">
        <v>445</v>
      </c>
      <c r="D176" s="97" t="s">
        <v>446</v>
      </c>
      <c r="E176" s="29">
        <v>13916</v>
      </c>
      <c r="F176" s="30">
        <v>1.97</v>
      </c>
      <c r="G176" s="31"/>
      <c r="H176" s="32">
        <v>1</v>
      </c>
      <c r="I176" s="33"/>
      <c r="J176" s="33"/>
      <c r="K176" s="34">
        <v>1.4</v>
      </c>
      <c r="L176" s="34">
        <v>1.68</v>
      </c>
      <c r="M176" s="34">
        <v>2.23</v>
      </c>
      <c r="N176" s="35">
        <v>2.57</v>
      </c>
      <c r="O176" s="66">
        <v>6</v>
      </c>
      <c r="P176" s="36">
        <f t="shared" si="309"/>
        <v>230281.96799999996</v>
      </c>
      <c r="Q176" s="39">
        <v>0</v>
      </c>
      <c r="R176" s="36">
        <f t="shared" si="310"/>
        <v>0</v>
      </c>
      <c r="S176" s="39">
        <v>0</v>
      </c>
      <c r="T176" s="37">
        <f t="shared" si="311"/>
        <v>0</v>
      </c>
      <c r="U176" s="39">
        <v>0</v>
      </c>
      <c r="V176" s="36">
        <f t="shared" si="312"/>
        <v>0</v>
      </c>
      <c r="W176" s="39">
        <v>0</v>
      </c>
      <c r="X176" s="36">
        <f t="shared" si="313"/>
        <v>0</v>
      </c>
      <c r="Y176" s="39"/>
      <c r="Z176" s="37">
        <f t="shared" si="314"/>
        <v>0</v>
      </c>
      <c r="AA176" s="64">
        <v>0</v>
      </c>
      <c r="AB176" s="36">
        <v>0</v>
      </c>
      <c r="AC176" s="39">
        <v>0</v>
      </c>
      <c r="AD176" s="36">
        <v>0</v>
      </c>
      <c r="AE176" s="39">
        <v>0</v>
      </c>
      <c r="AF176" s="36">
        <v>0</v>
      </c>
      <c r="AG176" s="39"/>
      <c r="AH176" s="36">
        <f t="shared" si="315"/>
        <v>0</v>
      </c>
      <c r="AI176" s="39">
        <v>0</v>
      </c>
      <c r="AJ176" s="36">
        <v>0</v>
      </c>
      <c r="AK176" s="39">
        <v>0</v>
      </c>
      <c r="AL176" s="36">
        <f t="shared" si="316"/>
        <v>0</v>
      </c>
      <c r="AM176" s="64"/>
      <c r="AN176" s="36">
        <f t="shared" si="317"/>
        <v>0</v>
      </c>
      <c r="AO176" s="39"/>
      <c r="AP176" s="37">
        <f t="shared" si="318"/>
        <v>0</v>
      </c>
      <c r="AQ176" s="39">
        <v>0</v>
      </c>
      <c r="AR176" s="36">
        <f t="shared" si="319"/>
        <v>0</v>
      </c>
      <c r="AS176" s="39">
        <v>0</v>
      </c>
      <c r="AT176" s="36">
        <f t="shared" si="320"/>
        <v>0</v>
      </c>
      <c r="AU176" s="39"/>
      <c r="AV176" s="36">
        <f t="shared" si="321"/>
        <v>0</v>
      </c>
      <c r="AW176" s="39"/>
      <c r="AX176" s="36">
        <f t="shared" si="322"/>
        <v>0</v>
      </c>
      <c r="AY176" s="39"/>
      <c r="AZ176" s="36">
        <f t="shared" si="323"/>
        <v>0</v>
      </c>
      <c r="BA176" s="39">
        <v>0</v>
      </c>
      <c r="BB176" s="36">
        <f t="shared" si="324"/>
        <v>0</v>
      </c>
      <c r="BC176" s="39">
        <v>0</v>
      </c>
      <c r="BD176" s="36">
        <f t="shared" si="325"/>
        <v>0</v>
      </c>
      <c r="BE176" s="39">
        <v>0</v>
      </c>
      <c r="BF176" s="36">
        <f t="shared" si="326"/>
        <v>0</v>
      </c>
      <c r="BG176" s="39">
        <v>0</v>
      </c>
      <c r="BH176" s="36">
        <f t="shared" si="327"/>
        <v>0</v>
      </c>
      <c r="BI176" s="39">
        <v>0</v>
      </c>
      <c r="BJ176" s="36">
        <f t="shared" si="328"/>
        <v>0</v>
      </c>
      <c r="BK176" s="39"/>
      <c r="BL176" s="36">
        <f t="shared" si="329"/>
        <v>0</v>
      </c>
      <c r="BM176" s="39">
        <v>0</v>
      </c>
      <c r="BN176" s="36">
        <f t="shared" si="330"/>
        <v>0</v>
      </c>
      <c r="BO176" s="39">
        <v>0</v>
      </c>
      <c r="BP176" s="36">
        <f t="shared" si="331"/>
        <v>0</v>
      </c>
      <c r="BQ176" s="77"/>
      <c r="BR176" s="37">
        <f t="shared" si="332"/>
        <v>0</v>
      </c>
      <c r="BS176" s="39">
        <v>0</v>
      </c>
      <c r="BT176" s="36">
        <f t="shared" si="333"/>
        <v>0</v>
      </c>
      <c r="BU176" s="39">
        <v>0</v>
      </c>
      <c r="BV176" s="36">
        <f t="shared" si="334"/>
        <v>0</v>
      </c>
      <c r="BW176" s="44">
        <v>2</v>
      </c>
      <c r="BX176" s="36">
        <f t="shared" si="335"/>
        <v>92112.787199999992</v>
      </c>
      <c r="BY176" s="39">
        <v>0</v>
      </c>
      <c r="BZ176" s="36">
        <f t="shared" si="336"/>
        <v>0</v>
      </c>
      <c r="CA176" s="44"/>
      <c r="CB176" s="41">
        <f t="shared" si="337"/>
        <v>0</v>
      </c>
      <c r="CC176" s="39">
        <v>0</v>
      </c>
      <c r="CD176" s="36">
        <f t="shared" si="338"/>
        <v>0</v>
      </c>
      <c r="CE176" s="39">
        <v>0</v>
      </c>
      <c r="CF176" s="36">
        <f t="shared" si="339"/>
        <v>0</v>
      </c>
      <c r="CG176" s="37">
        <v>0</v>
      </c>
      <c r="CH176" s="36">
        <f t="shared" si="340"/>
        <v>0</v>
      </c>
      <c r="CI176" s="39">
        <v>0</v>
      </c>
      <c r="CJ176" s="36">
        <f t="shared" si="341"/>
        <v>0</v>
      </c>
      <c r="CK176" s="39"/>
      <c r="CL176" s="36">
        <f t="shared" si="342"/>
        <v>0</v>
      </c>
      <c r="CM176" s="39"/>
      <c r="CN176" s="36">
        <f t="shared" si="343"/>
        <v>0</v>
      </c>
      <c r="CO176" s="39">
        <v>0</v>
      </c>
      <c r="CP176" s="36">
        <f t="shared" si="344"/>
        <v>0</v>
      </c>
      <c r="CQ176" s="39">
        <v>0</v>
      </c>
      <c r="CR176" s="36">
        <f t="shared" si="345"/>
        <v>0</v>
      </c>
      <c r="CS176" s="39">
        <v>0</v>
      </c>
      <c r="CT176" s="36">
        <f t="shared" si="346"/>
        <v>0</v>
      </c>
      <c r="CU176" s="37"/>
      <c r="CV176" s="36">
        <f t="shared" si="347"/>
        <v>0</v>
      </c>
      <c r="CW176" s="37"/>
      <c r="CX176" s="36"/>
      <c r="CY176" s="36"/>
      <c r="CZ176" s="36">
        <f t="shared" si="348"/>
        <v>0</v>
      </c>
      <c r="DA176" s="36"/>
      <c r="DB176" s="36"/>
      <c r="DC176" s="36"/>
      <c r="DD176" s="36"/>
      <c r="DE176" s="43">
        <f t="shared" si="349"/>
        <v>8</v>
      </c>
      <c r="DF176" s="43">
        <f t="shared" si="349"/>
        <v>322394.75519999996</v>
      </c>
    </row>
    <row r="177" spans="1:110" ht="30" x14ac:dyDescent="0.25">
      <c r="A177" s="14"/>
      <c r="B177" s="14">
        <v>133</v>
      </c>
      <c r="C177" s="45" t="s">
        <v>447</v>
      </c>
      <c r="D177" s="97" t="s">
        <v>448</v>
      </c>
      <c r="E177" s="29">
        <v>13916</v>
      </c>
      <c r="F177" s="30">
        <v>2.04</v>
      </c>
      <c r="G177" s="31"/>
      <c r="H177" s="32">
        <v>1</v>
      </c>
      <c r="I177" s="33"/>
      <c r="J177" s="33"/>
      <c r="K177" s="34">
        <v>1.4</v>
      </c>
      <c r="L177" s="34">
        <v>1.68</v>
      </c>
      <c r="M177" s="34">
        <v>2.23</v>
      </c>
      <c r="N177" s="35">
        <v>2.57</v>
      </c>
      <c r="O177" s="46"/>
      <c r="P177" s="36">
        <f t="shared" si="309"/>
        <v>0</v>
      </c>
      <c r="Q177" s="39">
        <v>0</v>
      </c>
      <c r="R177" s="36">
        <f t="shared" si="310"/>
        <v>0</v>
      </c>
      <c r="S177" s="39">
        <v>0</v>
      </c>
      <c r="T177" s="37">
        <f t="shared" si="311"/>
        <v>0</v>
      </c>
      <c r="U177" s="39">
        <v>0</v>
      </c>
      <c r="V177" s="36">
        <f t="shared" si="312"/>
        <v>0</v>
      </c>
      <c r="W177" s="39">
        <v>0</v>
      </c>
      <c r="X177" s="36">
        <f t="shared" si="313"/>
        <v>0</v>
      </c>
      <c r="Y177" s="39"/>
      <c r="Z177" s="37">
        <f t="shared" si="314"/>
        <v>0</v>
      </c>
      <c r="AA177" s="64"/>
      <c r="AB177" s="36"/>
      <c r="AC177" s="39"/>
      <c r="AD177" s="36"/>
      <c r="AE177" s="39"/>
      <c r="AF177" s="36"/>
      <c r="AG177" s="39"/>
      <c r="AH177" s="36">
        <f t="shared" si="315"/>
        <v>0</v>
      </c>
      <c r="AI177" s="39"/>
      <c r="AJ177" s="36"/>
      <c r="AK177" s="39">
        <v>0</v>
      </c>
      <c r="AL177" s="36">
        <f t="shared" si="316"/>
        <v>0</v>
      </c>
      <c r="AM177" s="64"/>
      <c r="AN177" s="36">
        <f t="shared" si="317"/>
        <v>0</v>
      </c>
      <c r="AO177" s="39"/>
      <c r="AP177" s="37">
        <f t="shared" si="318"/>
        <v>0</v>
      </c>
      <c r="AQ177" s="39">
        <v>0</v>
      </c>
      <c r="AR177" s="36">
        <f t="shared" si="319"/>
        <v>0</v>
      </c>
      <c r="AS177" s="39">
        <v>0</v>
      </c>
      <c r="AT177" s="36">
        <f t="shared" si="320"/>
        <v>0</v>
      </c>
      <c r="AU177" s="39"/>
      <c r="AV177" s="36">
        <f t="shared" si="321"/>
        <v>0</v>
      </c>
      <c r="AW177" s="39"/>
      <c r="AX177" s="36">
        <f t="shared" si="322"/>
        <v>0</v>
      </c>
      <c r="AY177" s="39"/>
      <c r="AZ177" s="36">
        <f t="shared" si="323"/>
        <v>0</v>
      </c>
      <c r="BA177" s="39">
        <v>0</v>
      </c>
      <c r="BB177" s="36">
        <f t="shared" si="324"/>
        <v>0</v>
      </c>
      <c r="BC177" s="39">
        <v>0</v>
      </c>
      <c r="BD177" s="36">
        <f t="shared" si="325"/>
        <v>0</v>
      </c>
      <c r="BE177" s="39">
        <v>0</v>
      </c>
      <c r="BF177" s="36">
        <f t="shared" si="326"/>
        <v>0</v>
      </c>
      <c r="BG177" s="39">
        <v>0</v>
      </c>
      <c r="BH177" s="36">
        <f t="shared" si="327"/>
        <v>0</v>
      </c>
      <c r="BI177" s="39">
        <v>0</v>
      </c>
      <c r="BJ177" s="36">
        <f t="shared" si="328"/>
        <v>0</v>
      </c>
      <c r="BK177" s="39"/>
      <c r="BL177" s="36">
        <f t="shared" si="329"/>
        <v>0</v>
      </c>
      <c r="BM177" s="39">
        <v>0</v>
      </c>
      <c r="BN177" s="36">
        <f t="shared" si="330"/>
        <v>0</v>
      </c>
      <c r="BO177" s="39">
        <v>0</v>
      </c>
      <c r="BP177" s="36">
        <f t="shared" si="331"/>
        <v>0</v>
      </c>
      <c r="BQ177" s="77"/>
      <c r="BR177" s="37">
        <f t="shared" si="332"/>
        <v>0</v>
      </c>
      <c r="BS177" s="39">
        <v>0</v>
      </c>
      <c r="BT177" s="36">
        <f t="shared" si="333"/>
        <v>0</v>
      </c>
      <c r="BU177" s="39">
        <v>0</v>
      </c>
      <c r="BV177" s="36">
        <f t="shared" si="334"/>
        <v>0</v>
      </c>
      <c r="BW177" s="44">
        <v>0</v>
      </c>
      <c r="BX177" s="36">
        <f t="shared" si="335"/>
        <v>0</v>
      </c>
      <c r="BY177" s="39">
        <v>0</v>
      </c>
      <c r="BZ177" s="36">
        <f t="shared" si="336"/>
        <v>0</v>
      </c>
      <c r="CA177" s="44"/>
      <c r="CB177" s="41">
        <f t="shared" si="337"/>
        <v>0</v>
      </c>
      <c r="CC177" s="39">
        <v>0</v>
      </c>
      <c r="CD177" s="36">
        <f t="shared" si="338"/>
        <v>0</v>
      </c>
      <c r="CE177" s="39">
        <v>0</v>
      </c>
      <c r="CF177" s="36">
        <f t="shared" si="339"/>
        <v>0</v>
      </c>
      <c r="CG177" s="37">
        <v>0</v>
      </c>
      <c r="CH177" s="36">
        <f t="shared" si="340"/>
        <v>0</v>
      </c>
      <c r="CI177" s="39">
        <v>0</v>
      </c>
      <c r="CJ177" s="36">
        <f t="shared" si="341"/>
        <v>0</v>
      </c>
      <c r="CK177" s="39"/>
      <c r="CL177" s="36">
        <f t="shared" si="342"/>
        <v>0</v>
      </c>
      <c r="CM177" s="39"/>
      <c r="CN177" s="36">
        <f t="shared" si="343"/>
        <v>0</v>
      </c>
      <c r="CO177" s="39">
        <v>0</v>
      </c>
      <c r="CP177" s="36">
        <f t="shared" si="344"/>
        <v>0</v>
      </c>
      <c r="CQ177" s="39">
        <v>0</v>
      </c>
      <c r="CR177" s="36">
        <f t="shared" si="345"/>
        <v>0</v>
      </c>
      <c r="CS177" s="39">
        <v>0</v>
      </c>
      <c r="CT177" s="36">
        <f t="shared" si="346"/>
        <v>0</v>
      </c>
      <c r="CU177" s="37"/>
      <c r="CV177" s="36">
        <f t="shared" si="347"/>
        <v>0</v>
      </c>
      <c r="CW177" s="37"/>
      <c r="CX177" s="36"/>
      <c r="CY177" s="36"/>
      <c r="CZ177" s="36">
        <f t="shared" si="348"/>
        <v>0</v>
      </c>
      <c r="DA177" s="36"/>
      <c r="DB177" s="36"/>
      <c r="DC177" s="36"/>
      <c r="DD177" s="36"/>
      <c r="DE177" s="43">
        <f t="shared" si="349"/>
        <v>0</v>
      </c>
      <c r="DF177" s="43">
        <f t="shared" si="349"/>
        <v>0</v>
      </c>
    </row>
    <row r="178" spans="1:110" ht="30" x14ac:dyDescent="0.25">
      <c r="A178" s="14"/>
      <c r="B178" s="14">
        <v>134</v>
      </c>
      <c r="C178" s="45" t="s">
        <v>449</v>
      </c>
      <c r="D178" s="97" t="s">
        <v>450</v>
      </c>
      <c r="E178" s="29">
        <v>13916</v>
      </c>
      <c r="F178" s="30">
        <v>2.95</v>
      </c>
      <c r="G178" s="31"/>
      <c r="H178" s="32">
        <v>1</v>
      </c>
      <c r="I178" s="33"/>
      <c r="J178" s="33"/>
      <c r="K178" s="34">
        <v>1.4</v>
      </c>
      <c r="L178" s="34">
        <v>1.68</v>
      </c>
      <c r="M178" s="34">
        <v>2.23</v>
      </c>
      <c r="N178" s="35">
        <v>2.57</v>
      </c>
      <c r="O178" s="46"/>
      <c r="P178" s="36">
        <f t="shared" si="309"/>
        <v>0</v>
      </c>
      <c r="Q178" s="39">
        <v>0</v>
      </c>
      <c r="R178" s="36">
        <f t="shared" si="310"/>
        <v>0</v>
      </c>
      <c r="S178" s="39">
        <v>0</v>
      </c>
      <c r="T178" s="37">
        <f t="shared" si="311"/>
        <v>0</v>
      </c>
      <c r="U178" s="39">
        <v>0</v>
      </c>
      <c r="V178" s="36">
        <f t="shared" si="312"/>
        <v>0</v>
      </c>
      <c r="W178" s="39">
        <v>0</v>
      </c>
      <c r="X178" s="36">
        <f t="shared" si="313"/>
        <v>0</v>
      </c>
      <c r="Y178" s="39"/>
      <c r="Z178" s="37">
        <f t="shared" si="314"/>
        <v>0</v>
      </c>
      <c r="AA178" s="64"/>
      <c r="AB178" s="36"/>
      <c r="AC178" s="39"/>
      <c r="AD178" s="36"/>
      <c r="AE178" s="39"/>
      <c r="AF178" s="36"/>
      <c r="AG178" s="39"/>
      <c r="AH178" s="36">
        <f t="shared" si="315"/>
        <v>0</v>
      </c>
      <c r="AI178" s="39"/>
      <c r="AJ178" s="36"/>
      <c r="AK178" s="39">
        <v>0</v>
      </c>
      <c r="AL178" s="36">
        <f t="shared" si="316"/>
        <v>0</v>
      </c>
      <c r="AM178" s="64"/>
      <c r="AN178" s="36">
        <f t="shared" si="317"/>
        <v>0</v>
      </c>
      <c r="AO178" s="39"/>
      <c r="AP178" s="37">
        <f t="shared" si="318"/>
        <v>0</v>
      </c>
      <c r="AQ178" s="39">
        <v>0</v>
      </c>
      <c r="AR178" s="36">
        <f t="shared" si="319"/>
        <v>0</v>
      </c>
      <c r="AS178" s="39">
        <v>0</v>
      </c>
      <c r="AT178" s="36">
        <f t="shared" si="320"/>
        <v>0</v>
      </c>
      <c r="AU178" s="39"/>
      <c r="AV178" s="36">
        <f t="shared" si="321"/>
        <v>0</v>
      </c>
      <c r="AW178" s="39"/>
      <c r="AX178" s="36">
        <f t="shared" si="322"/>
        <v>0</v>
      </c>
      <c r="AY178" s="39"/>
      <c r="AZ178" s="36">
        <f t="shared" si="323"/>
        <v>0</v>
      </c>
      <c r="BA178" s="39">
        <v>0</v>
      </c>
      <c r="BB178" s="36">
        <f t="shared" si="324"/>
        <v>0</v>
      </c>
      <c r="BC178" s="39">
        <v>0</v>
      </c>
      <c r="BD178" s="36">
        <f t="shared" si="325"/>
        <v>0</v>
      </c>
      <c r="BE178" s="39">
        <v>0</v>
      </c>
      <c r="BF178" s="36">
        <f t="shared" si="326"/>
        <v>0</v>
      </c>
      <c r="BG178" s="39">
        <v>0</v>
      </c>
      <c r="BH178" s="36">
        <f t="shared" si="327"/>
        <v>0</v>
      </c>
      <c r="BI178" s="39">
        <v>0</v>
      </c>
      <c r="BJ178" s="36">
        <f t="shared" si="328"/>
        <v>0</v>
      </c>
      <c r="BK178" s="39"/>
      <c r="BL178" s="36">
        <f t="shared" si="329"/>
        <v>0</v>
      </c>
      <c r="BM178" s="39">
        <v>0</v>
      </c>
      <c r="BN178" s="36">
        <f t="shared" si="330"/>
        <v>0</v>
      </c>
      <c r="BO178" s="39">
        <v>0</v>
      </c>
      <c r="BP178" s="36">
        <f t="shared" si="331"/>
        <v>0</v>
      </c>
      <c r="BQ178" s="77"/>
      <c r="BR178" s="37">
        <f t="shared" si="332"/>
        <v>0</v>
      </c>
      <c r="BS178" s="39">
        <v>0</v>
      </c>
      <c r="BT178" s="36">
        <f t="shared" si="333"/>
        <v>0</v>
      </c>
      <c r="BU178" s="39">
        <v>0</v>
      </c>
      <c r="BV178" s="36">
        <f t="shared" si="334"/>
        <v>0</v>
      </c>
      <c r="BW178" s="44"/>
      <c r="BX178" s="36">
        <f t="shared" si="335"/>
        <v>0</v>
      </c>
      <c r="BY178" s="39">
        <v>0</v>
      </c>
      <c r="BZ178" s="36">
        <f t="shared" si="336"/>
        <v>0</v>
      </c>
      <c r="CA178" s="44"/>
      <c r="CB178" s="41">
        <f t="shared" si="337"/>
        <v>0</v>
      </c>
      <c r="CC178" s="39">
        <v>0</v>
      </c>
      <c r="CD178" s="36">
        <f t="shared" si="338"/>
        <v>0</v>
      </c>
      <c r="CE178" s="39">
        <v>0</v>
      </c>
      <c r="CF178" s="36">
        <f t="shared" si="339"/>
        <v>0</v>
      </c>
      <c r="CG178" s="37">
        <v>0</v>
      </c>
      <c r="CH178" s="36">
        <f t="shared" si="340"/>
        <v>0</v>
      </c>
      <c r="CI178" s="39">
        <v>0</v>
      </c>
      <c r="CJ178" s="36">
        <f t="shared" si="341"/>
        <v>0</v>
      </c>
      <c r="CK178" s="39"/>
      <c r="CL178" s="36">
        <f t="shared" si="342"/>
        <v>0</v>
      </c>
      <c r="CM178" s="39"/>
      <c r="CN178" s="36">
        <f t="shared" si="343"/>
        <v>0</v>
      </c>
      <c r="CO178" s="39">
        <v>0</v>
      </c>
      <c r="CP178" s="36">
        <f t="shared" si="344"/>
        <v>0</v>
      </c>
      <c r="CQ178" s="39">
        <v>0</v>
      </c>
      <c r="CR178" s="36">
        <f t="shared" si="345"/>
        <v>0</v>
      </c>
      <c r="CS178" s="39">
        <v>0</v>
      </c>
      <c r="CT178" s="36">
        <f t="shared" si="346"/>
        <v>0</v>
      </c>
      <c r="CU178" s="37"/>
      <c r="CV178" s="36">
        <f t="shared" si="347"/>
        <v>0</v>
      </c>
      <c r="CW178" s="37"/>
      <c r="CX178" s="36"/>
      <c r="CY178" s="36"/>
      <c r="CZ178" s="36">
        <f t="shared" si="348"/>
        <v>0</v>
      </c>
      <c r="DA178" s="36"/>
      <c r="DB178" s="36"/>
      <c r="DC178" s="36"/>
      <c r="DD178" s="36"/>
      <c r="DE178" s="43">
        <f t="shared" si="349"/>
        <v>0</v>
      </c>
      <c r="DF178" s="43">
        <f t="shared" si="349"/>
        <v>0</v>
      </c>
    </row>
    <row r="179" spans="1:110" ht="15" x14ac:dyDescent="0.25">
      <c r="A179" s="159">
        <v>31</v>
      </c>
      <c r="B179" s="159"/>
      <c r="C179" s="187" t="s">
        <v>451</v>
      </c>
      <c r="D179" s="185" t="s">
        <v>452</v>
      </c>
      <c r="E179" s="170">
        <v>13916</v>
      </c>
      <c r="F179" s="178"/>
      <c r="G179" s="172"/>
      <c r="H179" s="163"/>
      <c r="I179" s="139"/>
      <c r="J179" s="139"/>
      <c r="K179" s="173">
        <v>1.4</v>
      </c>
      <c r="L179" s="173">
        <v>1.68</v>
      </c>
      <c r="M179" s="173">
        <v>2.23</v>
      </c>
      <c r="N179" s="174">
        <v>2.57</v>
      </c>
      <c r="O179" s="179">
        <f>SUM(O180:O185)</f>
        <v>0</v>
      </c>
      <c r="P179" s="179">
        <f t="shared" ref="P179:CA179" si="350">SUM(P180:P185)</f>
        <v>0</v>
      </c>
      <c r="Q179" s="179">
        <f t="shared" si="350"/>
        <v>70</v>
      </c>
      <c r="R179" s="179">
        <f t="shared" si="350"/>
        <v>1363768</v>
      </c>
      <c r="S179" s="179">
        <f t="shared" si="350"/>
        <v>0</v>
      </c>
      <c r="T179" s="179">
        <f t="shared" si="350"/>
        <v>0</v>
      </c>
      <c r="U179" s="179">
        <f t="shared" si="350"/>
        <v>0</v>
      </c>
      <c r="V179" s="179">
        <f t="shared" si="350"/>
        <v>0</v>
      </c>
      <c r="W179" s="179">
        <f t="shared" si="350"/>
        <v>0</v>
      </c>
      <c r="X179" s="179">
        <f t="shared" si="350"/>
        <v>0</v>
      </c>
      <c r="Y179" s="179">
        <f t="shared" si="350"/>
        <v>0</v>
      </c>
      <c r="Z179" s="179">
        <f t="shared" si="350"/>
        <v>0</v>
      </c>
      <c r="AA179" s="179">
        <f t="shared" si="350"/>
        <v>0</v>
      </c>
      <c r="AB179" s="179">
        <f t="shared" si="350"/>
        <v>0</v>
      </c>
      <c r="AC179" s="179">
        <f t="shared" si="350"/>
        <v>0</v>
      </c>
      <c r="AD179" s="179">
        <f t="shared" si="350"/>
        <v>0</v>
      </c>
      <c r="AE179" s="179">
        <f t="shared" si="350"/>
        <v>420</v>
      </c>
      <c r="AF179" s="179">
        <f t="shared" si="350"/>
        <v>8085195.9999999991</v>
      </c>
      <c r="AG179" s="179">
        <f t="shared" si="350"/>
        <v>20</v>
      </c>
      <c r="AH179" s="179">
        <f t="shared" si="350"/>
        <v>340942</v>
      </c>
      <c r="AI179" s="179">
        <f t="shared" si="350"/>
        <v>0</v>
      </c>
      <c r="AJ179" s="179">
        <f t="shared" si="350"/>
        <v>0</v>
      </c>
      <c r="AK179" s="179">
        <f t="shared" si="350"/>
        <v>50</v>
      </c>
      <c r="AL179" s="179">
        <f t="shared" si="350"/>
        <v>1046906.2464000001</v>
      </c>
      <c r="AM179" s="179">
        <f t="shared" si="350"/>
        <v>0</v>
      </c>
      <c r="AN179" s="179">
        <f t="shared" si="350"/>
        <v>0</v>
      </c>
      <c r="AO179" s="179">
        <f t="shared" si="350"/>
        <v>0</v>
      </c>
      <c r="AP179" s="179">
        <f t="shared" si="350"/>
        <v>0</v>
      </c>
      <c r="AQ179" s="179">
        <f t="shared" si="350"/>
        <v>0</v>
      </c>
      <c r="AR179" s="179">
        <f t="shared" si="350"/>
        <v>0</v>
      </c>
      <c r="AS179" s="179">
        <f t="shared" si="350"/>
        <v>0</v>
      </c>
      <c r="AT179" s="179">
        <f t="shared" si="350"/>
        <v>0</v>
      </c>
      <c r="AU179" s="179">
        <f t="shared" si="350"/>
        <v>0</v>
      </c>
      <c r="AV179" s="179">
        <f t="shared" si="350"/>
        <v>0</v>
      </c>
      <c r="AW179" s="179">
        <f t="shared" si="350"/>
        <v>0</v>
      </c>
      <c r="AX179" s="179">
        <f t="shared" si="350"/>
        <v>0</v>
      </c>
      <c r="AY179" s="179">
        <f t="shared" si="350"/>
        <v>0</v>
      </c>
      <c r="AZ179" s="179">
        <f t="shared" si="350"/>
        <v>0</v>
      </c>
      <c r="BA179" s="179">
        <f t="shared" si="350"/>
        <v>0</v>
      </c>
      <c r="BB179" s="179">
        <f t="shared" si="350"/>
        <v>0</v>
      </c>
      <c r="BC179" s="179">
        <f t="shared" si="350"/>
        <v>33</v>
      </c>
      <c r="BD179" s="179">
        <f t="shared" si="350"/>
        <v>521154.19999999995</v>
      </c>
      <c r="BE179" s="179">
        <f t="shared" si="350"/>
        <v>209</v>
      </c>
      <c r="BF179" s="179">
        <f t="shared" si="350"/>
        <v>3053866.1999999997</v>
      </c>
      <c r="BG179" s="179">
        <f t="shared" si="350"/>
        <v>0</v>
      </c>
      <c r="BH179" s="179">
        <f t="shared" si="350"/>
        <v>0</v>
      </c>
      <c r="BI179" s="179">
        <f t="shared" si="350"/>
        <v>0</v>
      </c>
      <c r="BJ179" s="179">
        <f t="shared" si="350"/>
        <v>0</v>
      </c>
      <c r="BK179" s="179">
        <f t="shared" si="350"/>
        <v>59</v>
      </c>
      <c r="BL179" s="179">
        <f t="shared" si="350"/>
        <v>978990.59999999986</v>
      </c>
      <c r="BM179" s="179">
        <f t="shared" si="350"/>
        <v>0</v>
      </c>
      <c r="BN179" s="179">
        <f t="shared" si="350"/>
        <v>0</v>
      </c>
      <c r="BO179" s="179">
        <f t="shared" si="350"/>
        <v>0</v>
      </c>
      <c r="BP179" s="179">
        <f t="shared" si="350"/>
        <v>0</v>
      </c>
      <c r="BQ179" s="179">
        <f t="shared" si="350"/>
        <v>0</v>
      </c>
      <c r="BR179" s="179">
        <f t="shared" si="350"/>
        <v>0</v>
      </c>
      <c r="BS179" s="179">
        <f t="shared" si="350"/>
        <v>150</v>
      </c>
      <c r="BT179" s="179">
        <f t="shared" si="350"/>
        <v>3156148.8</v>
      </c>
      <c r="BU179" s="179">
        <f t="shared" si="350"/>
        <v>0</v>
      </c>
      <c r="BV179" s="179">
        <f t="shared" si="350"/>
        <v>0</v>
      </c>
      <c r="BW179" s="179">
        <f t="shared" si="350"/>
        <v>207</v>
      </c>
      <c r="BX179" s="179">
        <f t="shared" si="350"/>
        <v>4316208.8256000001</v>
      </c>
      <c r="BY179" s="179">
        <f t="shared" si="350"/>
        <v>0</v>
      </c>
      <c r="BZ179" s="179">
        <f t="shared" si="350"/>
        <v>0</v>
      </c>
      <c r="CA179" s="179">
        <f t="shared" si="350"/>
        <v>0</v>
      </c>
      <c r="CB179" s="179">
        <f t="shared" ref="CB179:DF179" si="351">SUM(CB180:CB185)</f>
        <v>0</v>
      </c>
      <c r="CC179" s="179">
        <f t="shared" si="351"/>
        <v>70</v>
      </c>
      <c r="CD179" s="179">
        <f t="shared" si="351"/>
        <v>1227391.2</v>
      </c>
      <c r="CE179" s="179">
        <f t="shared" si="351"/>
        <v>0</v>
      </c>
      <c r="CF179" s="179">
        <f t="shared" si="351"/>
        <v>0</v>
      </c>
      <c r="CG179" s="179">
        <f t="shared" si="351"/>
        <v>37</v>
      </c>
      <c r="CH179" s="179">
        <f t="shared" si="351"/>
        <v>763320.43200000003</v>
      </c>
      <c r="CI179" s="179">
        <f t="shared" si="351"/>
        <v>1</v>
      </c>
      <c r="CJ179" s="179">
        <f t="shared" si="351"/>
        <v>20807.2032</v>
      </c>
      <c r="CK179" s="179">
        <f t="shared" si="351"/>
        <v>27</v>
      </c>
      <c r="CL179" s="179">
        <f t="shared" si="351"/>
        <v>543558.96</v>
      </c>
      <c r="CM179" s="179">
        <f t="shared" si="351"/>
        <v>0</v>
      </c>
      <c r="CN179" s="179">
        <f t="shared" si="351"/>
        <v>0</v>
      </c>
      <c r="CO179" s="179">
        <f t="shared" si="351"/>
        <v>0</v>
      </c>
      <c r="CP179" s="179">
        <f t="shared" si="351"/>
        <v>0</v>
      </c>
      <c r="CQ179" s="179">
        <f t="shared" si="351"/>
        <v>5</v>
      </c>
      <c r="CR179" s="179">
        <f t="shared" si="351"/>
        <v>116372.55</v>
      </c>
      <c r="CS179" s="179">
        <f t="shared" si="351"/>
        <v>12</v>
      </c>
      <c r="CT179" s="179">
        <f t="shared" si="351"/>
        <v>421301.33359999995</v>
      </c>
      <c r="CU179" s="179">
        <f t="shared" si="351"/>
        <v>0</v>
      </c>
      <c r="CV179" s="179">
        <f t="shared" si="351"/>
        <v>0</v>
      </c>
      <c r="CW179" s="179">
        <f t="shared" si="351"/>
        <v>0</v>
      </c>
      <c r="CX179" s="179">
        <f t="shared" si="351"/>
        <v>0</v>
      </c>
      <c r="CY179" s="179">
        <f t="shared" si="351"/>
        <v>0</v>
      </c>
      <c r="CZ179" s="179">
        <f t="shared" si="351"/>
        <v>0</v>
      </c>
      <c r="DA179" s="179">
        <f t="shared" si="351"/>
        <v>0</v>
      </c>
      <c r="DB179" s="179">
        <f t="shared" si="351"/>
        <v>0</v>
      </c>
      <c r="DC179" s="179">
        <f t="shared" si="351"/>
        <v>0</v>
      </c>
      <c r="DD179" s="179">
        <f t="shared" si="351"/>
        <v>0</v>
      </c>
      <c r="DE179" s="179">
        <f t="shared" si="351"/>
        <v>1370</v>
      </c>
      <c r="DF179" s="179">
        <f t="shared" si="351"/>
        <v>25955932.550799999</v>
      </c>
    </row>
    <row r="180" spans="1:110" ht="30" x14ac:dyDescent="0.25">
      <c r="A180" s="14"/>
      <c r="B180" s="14">
        <v>135</v>
      </c>
      <c r="C180" s="45" t="s">
        <v>453</v>
      </c>
      <c r="D180" s="96" t="s">
        <v>454</v>
      </c>
      <c r="E180" s="29">
        <v>13916</v>
      </c>
      <c r="F180" s="30">
        <v>0.89</v>
      </c>
      <c r="G180" s="31"/>
      <c r="H180" s="32">
        <v>1</v>
      </c>
      <c r="I180" s="33"/>
      <c r="J180" s="33"/>
      <c r="K180" s="34">
        <v>1.4</v>
      </c>
      <c r="L180" s="34">
        <v>1.68</v>
      </c>
      <c r="M180" s="34">
        <v>2.23</v>
      </c>
      <c r="N180" s="35">
        <v>2.57</v>
      </c>
      <c r="O180" s="46">
        <v>0</v>
      </c>
      <c r="P180" s="36">
        <f t="shared" ref="P180:P185" si="352">SUM(O180*$E180*$F180*$H180*$K180*$P$10)</f>
        <v>0</v>
      </c>
      <c r="Q180" s="39">
        <v>0</v>
      </c>
      <c r="R180" s="36">
        <f t="shared" ref="R180:R185" si="353">SUM(Q180*$E180*$F180*$H180*$K180*$R$10)</f>
        <v>0</v>
      </c>
      <c r="S180" s="39">
        <v>0</v>
      </c>
      <c r="T180" s="37">
        <f t="shared" ref="T180:T185" si="354">SUM(S180*$E180*$F180*$H180*$K180*$T$10)</f>
        <v>0</v>
      </c>
      <c r="U180" s="39">
        <v>0</v>
      </c>
      <c r="V180" s="36">
        <f t="shared" ref="V180:V185" si="355">SUM(U180*$E180*$F180*$H180*$K180*$V$10)</f>
        <v>0</v>
      </c>
      <c r="W180" s="39">
        <v>0</v>
      </c>
      <c r="X180" s="36">
        <f t="shared" ref="X180:X185" si="356">SUM(W180*$E180*$F180*$H180*$K180*$X$10)</f>
        <v>0</v>
      </c>
      <c r="Y180" s="39"/>
      <c r="Z180" s="37">
        <f t="shared" ref="Z180:Z185" si="357">SUM(Y180*$E180*$F180*$H180*$K180*$Z$10)</f>
        <v>0</v>
      </c>
      <c r="AA180" s="64">
        <v>0</v>
      </c>
      <c r="AB180" s="36">
        <v>0</v>
      </c>
      <c r="AC180" s="39">
        <v>0</v>
      </c>
      <c r="AD180" s="36">
        <v>0</v>
      </c>
      <c r="AE180" s="39">
        <v>0</v>
      </c>
      <c r="AF180" s="36">
        <v>0</v>
      </c>
      <c r="AG180" s="39">
        <v>0</v>
      </c>
      <c r="AH180" s="36">
        <f t="shared" ref="AH180:AH185" si="358">AG180*E180*F180*H180*K180</f>
        <v>0</v>
      </c>
      <c r="AI180" s="39">
        <v>0</v>
      </c>
      <c r="AJ180" s="36">
        <v>0</v>
      </c>
      <c r="AK180" s="71">
        <v>2</v>
      </c>
      <c r="AL180" s="36">
        <f t="shared" ref="AL180:AL185" si="359">AK180*$E180*$F180*$H180*$L180*$AL$10</f>
        <v>41614.4064</v>
      </c>
      <c r="AM180" s="64"/>
      <c r="AN180" s="36">
        <f t="shared" ref="AN180:AN185" si="360">SUM(AM180*$E180*$F180*$H180*$K180*$AN$10)</f>
        <v>0</v>
      </c>
      <c r="AO180" s="39"/>
      <c r="AP180" s="37">
        <f t="shared" ref="AP180:AP185" si="361">SUM(AO180*$E180*$F180*$H180*$K180*$AP$10)</f>
        <v>0</v>
      </c>
      <c r="AQ180" s="39">
        <v>0</v>
      </c>
      <c r="AR180" s="36">
        <f t="shared" ref="AR180:AR185" si="362">SUM(AQ180*$E180*$F180*$H180*$K180*$AR$10)</f>
        <v>0</v>
      </c>
      <c r="AS180" s="39">
        <v>0</v>
      </c>
      <c r="AT180" s="36">
        <f t="shared" ref="AT180:AT185" si="363">SUM(AS180*$E180*$F180*$H180*$K180*$AT$10)</f>
        <v>0</v>
      </c>
      <c r="AU180" s="39"/>
      <c r="AV180" s="36">
        <f t="shared" ref="AV180:AV185" si="364">SUM(AU180*$E180*$F180*$H180*$K180*$AV$10)</f>
        <v>0</v>
      </c>
      <c r="AW180" s="39"/>
      <c r="AX180" s="36">
        <f t="shared" ref="AX180:AX185" si="365">SUM(AW180*$E180*$F180*$H180*$K180*$AX$10)</f>
        <v>0</v>
      </c>
      <c r="AY180" s="39"/>
      <c r="AZ180" s="36">
        <f t="shared" ref="AZ180:AZ185" si="366">SUM(AY180*$E180*$F180*$H180*$K180*$AZ$10)</f>
        <v>0</v>
      </c>
      <c r="BA180" s="39">
        <v>0</v>
      </c>
      <c r="BB180" s="36">
        <f t="shared" ref="BB180:BB185" si="367">SUM(BA180*$E180*$F180*$H180*$K180*$BB$10)</f>
        <v>0</v>
      </c>
      <c r="BC180" s="39">
        <v>0</v>
      </c>
      <c r="BD180" s="36">
        <f t="shared" ref="BD180:BD185" si="368">SUM(BC180*$E180*$F180*$H180*$K180*$BD$10)</f>
        <v>0</v>
      </c>
      <c r="BE180" s="39"/>
      <c r="BF180" s="36">
        <f t="shared" ref="BF180:BF185" si="369">SUM(BE180*$E180*$F180*$H180*$K180*$BF$10)</f>
        <v>0</v>
      </c>
      <c r="BG180" s="39">
        <v>0</v>
      </c>
      <c r="BH180" s="36">
        <f t="shared" ref="BH180:BH185" si="370">SUM(BG180*$E180*$F180*$H180*$K180*$BH$10)</f>
        <v>0</v>
      </c>
      <c r="BI180" s="39">
        <v>0</v>
      </c>
      <c r="BJ180" s="36">
        <f t="shared" ref="BJ180:BJ185" si="371">SUM(BI180*$E180*$F180*$H180*$K180*$BJ$10)</f>
        <v>0</v>
      </c>
      <c r="BK180" s="39"/>
      <c r="BL180" s="36">
        <f t="shared" ref="BL180:BL185" si="372">SUM(BK180*$E180*$F180*$H180*$K180*$BL$10)</f>
        <v>0</v>
      </c>
      <c r="BM180" s="39">
        <v>0</v>
      </c>
      <c r="BN180" s="36">
        <f t="shared" ref="BN180:BN185" si="373">BM180*$E180*$F180*$H180*$L180*$BN$10</f>
        <v>0</v>
      </c>
      <c r="BO180" s="39">
        <v>0</v>
      </c>
      <c r="BP180" s="36">
        <f t="shared" ref="BP180:BP185" si="374">BO180*$E180*$F180*$H180*$L180*$BP$10</f>
        <v>0</v>
      </c>
      <c r="BQ180" s="77">
        <v>0</v>
      </c>
      <c r="BR180" s="37">
        <f t="shared" ref="BR180:BR185" si="375">BQ180*$E180*$F180*$H180*$L180*$BR$10</f>
        <v>0</v>
      </c>
      <c r="BS180" s="39">
        <v>0</v>
      </c>
      <c r="BT180" s="36">
        <f t="shared" ref="BT180:BT185" si="376">BS180*$E180*$F180*$H180*$L180*$BT$10</f>
        <v>0</v>
      </c>
      <c r="BU180" s="39">
        <v>0</v>
      </c>
      <c r="BV180" s="36">
        <f t="shared" ref="BV180:BV185" si="377">BU180*$E180*$F180*$H180*$L180*$BV$10</f>
        <v>0</v>
      </c>
      <c r="BW180" s="40">
        <v>2</v>
      </c>
      <c r="BX180" s="36">
        <f t="shared" ref="BX180:BX185" si="378">BW180*$E180*$F180*$H180*$L180*$BX$10</f>
        <v>41614.4064</v>
      </c>
      <c r="BY180" s="37"/>
      <c r="BZ180" s="36">
        <f t="shared" ref="BZ180:BZ185" si="379">BY180*$E180*$F180*$H180*$L180*$BZ$10</f>
        <v>0</v>
      </c>
      <c r="CA180" s="44"/>
      <c r="CB180" s="41">
        <f t="shared" ref="CB180:CB185" si="380">CA180*$E180*$F180*$H180*$L180*$CB$10</f>
        <v>0</v>
      </c>
      <c r="CC180" s="39"/>
      <c r="CD180" s="36">
        <f t="shared" ref="CD180:CD185" si="381">CC180*$E180*$F180*$H180*$L180*$CD$10</f>
        <v>0</v>
      </c>
      <c r="CE180" s="39">
        <v>0</v>
      </c>
      <c r="CF180" s="36">
        <f t="shared" ref="CF180:CF185" si="382">CE180*$E180*$F180*$H180*$L180*$CF$10</f>
        <v>0</v>
      </c>
      <c r="CG180" s="37">
        <v>10</v>
      </c>
      <c r="CH180" s="36">
        <f t="shared" ref="CH180:CH185" si="383">CG180*$E180*$F180*$H180*$L180*$CH$10</f>
        <v>208072.03200000001</v>
      </c>
      <c r="CI180" s="37">
        <v>1</v>
      </c>
      <c r="CJ180" s="36">
        <f t="shared" ref="CJ180:CJ185" si="384">CI180*$E180*$F180*$H180*$L180*$CJ$10</f>
        <v>20807.2032</v>
      </c>
      <c r="CK180" s="39"/>
      <c r="CL180" s="36">
        <f t="shared" ref="CL180:CL185" si="385">CK180*$E180*$F180*$H180*$L180*$CL$10</f>
        <v>0</v>
      </c>
      <c r="CM180" s="39"/>
      <c r="CN180" s="36">
        <f t="shared" ref="CN180:CN185" si="386">CM180*$E180*$F180*$H180*$L180*$CN$10</f>
        <v>0</v>
      </c>
      <c r="CO180" s="39">
        <v>0</v>
      </c>
      <c r="CP180" s="36">
        <f t="shared" ref="CP180:CP185" si="387">CO180*$E180*$F180*$H180*$L180*$CP$10</f>
        <v>0</v>
      </c>
      <c r="CQ180" s="39"/>
      <c r="CR180" s="36">
        <f t="shared" ref="CR180:CR185" si="388">CQ180*$E180*$F180*$H180*$M180*$CR$10</f>
        <v>0</v>
      </c>
      <c r="CS180" s="37">
        <v>2</v>
      </c>
      <c r="CT180" s="36">
        <f t="shared" ref="CT180:CT185" si="389">CS180*$E180*$F180*$H180*$N180*$CT$10</f>
        <v>63660.133599999994</v>
      </c>
      <c r="CU180" s="37"/>
      <c r="CV180" s="36">
        <f t="shared" ref="CV180:CV185" si="390">CU180*E180*F180*H180</f>
        <v>0</v>
      </c>
      <c r="CW180" s="37"/>
      <c r="CX180" s="36"/>
      <c r="CY180" s="36"/>
      <c r="CZ180" s="36">
        <f t="shared" ref="CZ180:CZ185" si="391">SUM(CY180*$E180*$F180*$H180*$K180*$R$10)</f>
        <v>0</v>
      </c>
      <c r="DA180" s="36"/>
      <c r="DB180" s="36"/>
      <c r="DC180" s="36"/>
      <c r="DD180" s="36"/>
      <c r="DE180" s="43">
        <f t="shared" ref="DE180:DF185" si="392">SUM(Q180+O180+AA180+S180+U180+AC180+Y180+W180+AE180+AI180+AG180+AK180+AM180+AQ180+BM180+BS180+AO180+BA180+BC180+CE180+CG180+CC180+CI180+CK180+BW180+BY180+AS180+AU180+AW180+AY180+BO180+BQ180+BU180+BE180+BG180+BI180+BK180+CA180+CM180+CO180+CQ180+CS180+CU180+CW180+DA180+DC180)</f>
        <v>17</v>
      </c>
      <c r="DF180" s="43">
        <f t="shared" si="392"/>
        <v>375768.18160000001</v>
      </c>
    </row>
    <row r="181" spans="1:110" ht="30" x14ac:dyDescent="0.25">
      <c r="A181" s="14"/>
      <c r="B181" s="14">
        <v>136</v>
      </c>
      <c r="C181" s="45" t="s">
        <v>455</v>
      </c>
      <c r="D181" s="96" t="s">
        <v>456</v>
      </c>
      <c r="E181" s="29">
        <v>13916</v>
      </c>
      <c r="F181" s="30">
        <v>0.75</v>
      </c>
      <c r="G181" s="31"/>
      <c r="H181" s="32">
        <v>1</v>
      </c>
      <c r="I181" s="33"/>
      <c r="J181" s="33"/>
      <c r="K181" s="34">
        <v>1.4</v>
      </c>
      <c r="L181" s="34">
        <v>1.68</v>
      </c>
      <c r="M181" s="34">
        <v>2.23</v>
      </c>
      <c r="N181" s="35">
        <v>2.57</v>
      </c>
      <c r="O181" s="46">
        <v>0</v>
      </c>
      <c r="P181" s="36">
        <f t="shared" si="352"/>
        <v>0</v>
      </c>
      <c r="Q181" s="37"/>
      <c r="R181" s="36">
        <f t="shared" si="353"/>
        <v>0</v>
      </c>
      <c r="S181" s="39">
        <v>0</v>
      </c>
      <c r="T181" s="37">
        <f t="shared" si="354"/>
        <v>0</v>
      </c>
      <c r="U181" s="39">
        <v>0</v>
      </c>
      <c r="V181" s="36">
        <f t="shared" si="355"/>
        <v>0</v>
      </c>
      <c r="W181" s="39">
        <v>0</v>
      </c>
      <c r="X181" s="36">
        <f t="shared" si="356"/>
        <v>0</v>
      </c>
      <c r="Y181" s="39"/>
      <c r="Z181" s="37">
        <f t="shared" si="357"/>
        <v>0</v>
      </c>
      <c r="AA181" s="64">
        <v>0</v>
      </c>
      <c r="AB181" s="36">
        <v>0</v>
      </c>
      <c r="AC181" s="39">
        <v>0</v>
      </c>
      <c r="AD181" s="36">
        <v>0</v>
      </c>
      <c r="AE181" s="37">
        <v>20</v>
      </c>
      <c r="AF181" s="36">
        <f>AE181*E181*F181*H181*K181</f>
        <v>292236</v>
      </c>
      <c r="AG181" s="44">
        <v>10</v>
      </c>
      <c r="AH181" s="36">
        <f t="shared" si="358"/>
        <v>146118</v>
      </c>
      <c r="AI181" s="39">
        <v>0</v>
      </c>
      <c r="AJ181" s="36">
        <v>0</v>
      </c>
      <c r="AK181" s="37">
        <v>20</v>
      </c>
      <c r="AL181" s="36">
        <f t="shared" si="359"/>
        <v>350683.2</v>
      </c>
      <c r="AM181" s="64"/>
      <c r="AN181" s="36">
        <f t="shared" si="360"/>
        <v>0</v>
      </c>
      <c r="AO181" s="39"/>
      <c r="AP181" s="37">
        <f t="shared" si="361"/>
        <v>0</v>
      </c>
      <c r="AQ181" s="39">
        <v>0</v>
      </c>
      <c r="AR181" s="36">
        <f t="shared" si="362"/>
        <v>0</v>
      </c>
      <c r="AS181" s="39">
        <v>0</v>
      </c>
      <c r="AT181" s="36">
        <f t="shared" si="363"/>
        <v>0</v>
      </c>
      <c r="AU181" s="39"/>
      <c r="AV181" s="36">
        <f t="shared" si="364"/>
        <v>0</v>
      </c>
      <c r="AW181" s="39"/>
      <c r="AX181" s="36">
        <f t="shared" si="365"/>
        <v>0</v>
      </c>
      <c r="AY181" s="39"/>
      <c r="AZ181" s="36">
        <f t="shared" si="366"/>
        <v>0</v>
      </c>
      <c r="BA181" s="39">
        <v>0</v>
      </c>
      <c r="BB181" s="36">
        <f t="shared" si="367"/>
        <v>0</v>
      </c>
      <c r="BC181" s="37">
        <v>25</v>
      </c>
      <c r="BD181" s="36">
        <f t="shared" si="368"/>
        <v>365295</v>
      </c>
      <c r="BE181" s="37">
        <v>209</v>
      </c>
      <c r="BF181" s="36">
        <f t="shared" si="369"/>
        <v>3053866.1999999997</v>
      </c>
      <c r="BG181" s="39">
        <v>0</v>
      </c>
      <c r="BH181" s="36">
        <f t="shared" si="370"/>
        <v>0</v>
      </c>
      <c r="BI181" s="39"/>
      <c r="BJ181" s="36">
        <f t="shared" si="371"/>
        <v>0</v>
      </c>
      <c r="BK181" s="37">
        <v>35</v>
      </c>
      <c r="BL181" s="36">
        <f t="shared" si="372"/>
        <v>511412.99999999994</v>
      </c>
      <c r="BM181" s="39">
        <v>0</v>
      </c>
      <c r="BN181" s="36">
        <f t="shared" si="373"/>
        <v>0</v>
      </c>
      <c r="BO181" s="39">
        <v>0</v>
      </c>
      <c r="BP181" s="36">
        <f t="shared" si="374"/>
        <v>0</v>
      </c>
      <c r="BQ181" s="77">
        <v>0</v>
      </c>
      <c r="BR181" s="37">
        <f t="shared" si="375"/>
        <v>0</v>
      </c>
      <c r="BS181" s="37">
        <v>60</v>
      </c>
      <c r="BT181" s="36">
        <f t="shared" si="376"/>
        <v>1052049.5999999999</v>
      </c>
      <c r="BU181" s="39">
        <v>0</v>
      </c>
      <c r="BV181" s="36">
        <f t="shared" si="377"/>
        <v>0</v>
      </c>
      <c r="BW181" s="40">
        <v>102</v>
      </c>
      <c r="BX181" s="36">
        <f t="shared" si="378"/>
        <v>1788484.3199999998</v>
      </c>
      <c r="BY181" s="37"/>
      <c r="BZ181" s="36">
        <f t="shared" si="379"/>
        <v>0</v>
      </c>
      <c r="CA181" s="44"/>
      <c r="CB181" s="41">
        <f t="shared" si="380"/>
        <v>0</v>
      </c>
      <c r="CC181" s="71">
        <v>70</v>
      </c>
      <c r="CD181" s="36">
        <f t="shared" si="381"/>
        <v>1227391.2</v>
      </c>
      <c r="CE181" s="39">
        <v>0</v>
      </c>
      <c r="CF181" s="36">
        <f t="shared" si="382"/>
        <v>0</v>
      </c>
      <c r="CG181" s="37">
        <v>13</v>
      </c>
      <c r="CH181" s="36">
        <f t="shared" si="383"/>
        <v>227944.08</v>
      </c>
      <c r="CI181" s="39">
        <v>0</v>
      </c>
      <c r="CJ181" s="36">
        <f t="shared" si="384"/>
        <v>0</v>
      </c>
      <c r="CK181" s="37">
        <v>15</v>
      </c>
      <c r="CL181" s="36">
        <f t="shared" si="385"/>
        <v>263012.39999999997</v>
      </c>
      <c r="CM181" s="39"/>
      <c r="CN181" s="36">
        <f t="shared" si="386"/>
        <v>0</v>
      </c>
      <c r="CO181" s="39">
        <v>0</v>
      </c>
      <c r="CP181" s="36">
        <f t="shared" si="387"/>
        <v>0</v>
      </c>
      <c r="CQ181" s="37">
        <v>5</v>
      </c>
      <c r="CR181" s="36">
        <f t="shared" si="388"/>
        <v>116372.55</v>
      </c>
      <c r="CS181" s="37"/>
      <c r="CT181" s="36">
        <f t="shared" si="389"/>
        <v>0</v>
      </c>
      <c r="CU181" s="37"/>
      <c r="CV181" s="36">
        <f t="shared" si="390"/>
        <v>0</v>
      </c>
      <c r="CW181" s="37"/>
      <c r="CX181" s="36">
        <f>CW181*E181*F181*H181*L181</f>
        <v>0</v>
      </c>
      <c r="CY181" s="36"/>
      <c r="CZ181" s="36">
        <f t="shared" si="391"/>
        <v>0</v>
      </c>
      <c r="DA181" s="36"/>
      <c r="DB181" s="36"/>
      <c r="DC181" s="36"/>
      <c r="DD181" s="36"/>
      <c r="DE181" s="43">
        <f t="shared" si="392"/>
        <v>584</v>
      </c>
      <c r="DF181" s="43">
        <f t="shared" si="392"/>
        <v>9394865.5500000007</v>
      </c>
    </row>
    <row r="182" spans="1:110" ht="30" x14ac:dyDescent="0.25">
      <c r="A182" s="14"/>
      <c r="B182" s="14">
        <v>137</v>
      </c>
      <c r="C182" s="45" t="s">
        <v>457</v>
      </c>
      <c r="D182" s="96" t="s">
        <v>458</v>
      </c>
      <c r="E182" s="29">
        <v>13916</v>
      </c>
      <c r="F182" s="69">
        <v>1</v>
      </c>
      <c r="G182" s="31"/>
      <c r="H182" s="32">
        <v>1</v>
      </c>
      <c r="I182" s="33"/>
      <c r="J182" s="33"/>
      <c r="K182" s="34">
        <v>1.4</v>
      </c>
      <c r="L182" s="34">
        <v>1.68</v>
      </c>
      <c r="M182" s="34">
        <v>2.23</v>
      </c>
      <c r="N182" s="35">
        <v>2.57</v>
      </c>
      <c r="O182" s="46"/>
      <c r="P182" s="36">
        <f t="shared" si="352"/>
        <v>0</v>
      </c>
      <c r="Q182" s="37">
        <v>70</v>
      </c>
      <c r="R182" s="36">
        <f t="shared" si="353"/>
        <v>1363768</v>
      </c>
      <c r="S182" s="39">
        <v>0</v>
      </c>
      <c r="T182" s="37">
        <f t="shared" si="354"/>
        <v>0</v>
      </c>
      <c r="U182" s="39">
        <v>0</v>
      </c>
      <c r="V182" s="36">
        <f t="shared" si="355"/>
        <v>0</v>
      </c>
      <c r="W182" s="39">
        <v>0</v>
      </c>
      <c r="X182" s="36">
        <f t="shared" si="356"/>
        <v>0</v>
      </c>
      <c r="Y182" s="39"/>
      <c r="Z182" s="37">
        <f t="shared" si="357"/>
        <v>0</v>
      </c>
      <c r="AA182" s="64">
        <v>0</v>
      </c>
      <c r="AB182" s="36">
        <v>0</v>
      </c>
      <c r="AC182" s="39">
        <v>0</v>
      </c>
      <c r="AD182" s="36">
        <v>0</v>
      </c>
      <c r="AE182" s="37">
        <v>400</v>
      </c>
      <c r="AF182" s="36">
        <f>AE182*E182*F182*H182*K182</f>
        <v>7792959.9999999991</v>
      </c>
      <c r="AG182" s="44">
        <v>10</v>
      </c>
      <c r="AH182" s="36">
        <f t="shared" si="358"/>
        <v>194824</v>
      </c>
      <c r="AI182" s="39">
        <v>0</v>
      </c>
      <c r="AJ182" s="36">
        <v>0</v>
      </c>
      <c r="AK182" s="37">
        <v>28</v>
      </c>
      <c r="AL182" s="36">
        <f t="shared" si="359"/>
        <v>654608.64000000001</v>
      </c>
      <c r="AM182" s="64"/>
      <c r="AN182" s="36">
        <f t="shared" si="360"/>
        <v>0</v>
      </c>
      <c r="AO182" s="39"/>
      <c r="AP182" s="37">
        <f t="shared" si="361"/>
        <v>0</v>
      </c>
      <c r="AQ182" s="39">
        <v>0</v>
      </c>
      <c r="AR182" s="36">
        <f t="shared" si="362"/>
        <v>0</v>
      </c>
      <c r="AS182" s="39">
        <v>0</v>
      </c>
      <c r="AT182" s="36">
        <f t="shared" si="363"/>
        <v>0</v>
      </c>
      <c r="AU182" s="39"/>
      <c r="AV182" s="36">
        <f t="shared" si="364"/>
        <v>0</v>
      </c>
      <c r="AW182" s="39"/>
      <c r="AX182" s="36">
        <f t="shared" si="365"/>
        <v>0</v>
      </c>
      <c r="AY182" s="39"/>
      <c r="AZ182" s="36">
        <f t="shared" si="366"/>
        <v>0</v>
      </c>
      <c r="BA182" s="39">
        <v>0</v>
      </c>
      <c r="BB182" s="36">
        <f t="shared" si="367"/>
        <v>0</v>
      </c>
      <c r="BC182" s="37">
        <v>8</v>
      </c>
      <c r="BD182" s="36">
        <f t="shared" si="368"/>
        <v>155859.19999999998</v>
      </c>
      <c r="BE182" s="37"/>
      <c r="BF182" s="36">
        <f t="shared" si="369"/>
        <v>0</v>
      </c>
      <c r="BG182" s="39">
        <v>0</v>
      </c>
      <c r="BH182" s="36">
        <f t="shared" si="370"/>
        <v>0</v>
      </c>
      <c r="BI182" s="39"/>
      <c r="BJ182" s="36">
        <f t="shared" si="371"/>
        <v>0</v>
      </c>
      <c r="BK182" s="37">
        <v>24</v>
      </c>
      <c r="BL182" s="36">
        <f t="shared" si="372"/>
        <v>467577.59999999998</v>
      </c>
      <c r="BM182" s="39"/>
      <c r="BN182" s="36">
        <f t="shared" si="373"/>
        <v>0</v>
      </c>
      <c r="BO182" s="39">
        <v>0</v>
      </c>
      <c r="BP182" s="36">
        <f t="shared" si="374"/>
        <v>0</v>
      </c>
      <c r="BQ182" s="77"/>
      <c r="BR182" s="37">
        <f t="shared" si="375"/>
        <v>0</v>
      </c>
      <c r="BS182" s="37">
        <v>90</v>
      </c>
      <c r="BT182" s="36">
        <f t="shared" si="376"/>
        <v>2104099.1999999997</v>
      </c>
      <c r="BU182" s="39">
        <v>0</v>
      </c>
      <c r="BV182" s="36">
        <f t="shared" si="377"/>
        <v>0</v>
      </c>
      <c r="BW182" s="40">
        <v>102</v>
      </c>
      <c r="BX182" s="36">
        <f t="shared" si="378"/>
        <v>2384645.7599999998</v>
      </c>
      <c r="BY182" s="37"/>
      <c r="BZ182" s="36">
        <f t="shared" si="379"/>
        <v>0</v>
      </c>
      <c r="CA182" s="44"/>
      <c r="CB182" s="41">
        <f t="shared" si="380"/>
        <v>0</v>
      </c>
      <c r="CC182" s="39"/>
      <c r="CD182" s="36">
        <f t="shared" si="381"/>
        <v>0</v>
      </c>
      <c r="CE182" s="39">
        <v>0</v>
      </c>
      <c r="CF182" s="36">
        <f t="shared" si="382"/>
        <v>0</v>
      </c>
      <c r="CG182" s="37">
        <v>14</v>
      </c>
      <c r="CH182" s="36">
        <f t="shared" si="383"/>
        <v>327304.32000000001</v>
      </c>
      <c r="CI182" s="39">
        <v>0</v>
      </c>
      <c r="CJ182" s="36">
        <f t="shared" si="384"/>
        <v>0</v>
      </c>
      <c r="CK182" s="37">
        <v>12</v>
      </c>
      <c r="CL182" s="36">
        <f t="shared" si="385"/>
        <v>280546.56</v>
      </c>
      <c r="CM182" s="39"/>
      <c r="CN182" s="36">
        <f t="shared" si="386"/>
        <v>0</v>
      </c>
      <c r="CO182" s="39"/>
      <c r="CP182" s="36">
        <f t="shared" si="387"/>
        <v>0</v>
      </c>
      <c r="CQ182" s="39"/>
      <c r="CR182" s="36">
        <f t="shared" si="388"/>
        <v>0</v>
      </c>
      <c r="CS182" s="37">
        <v>10</v>
      </c>
      <c r="CT182" s="36">
        <f t="shared" si="389"/>
        <v>357641.19999999995</v>
      </c>
      <c r="CU182" s="37"/>
      <c r="CV182" s="36">
        <f t="shared" si="390"/>
        <v>0</v>
      </c>
      <c r="CW182" s="37"/>
      <c r="CX182" s="36">
        <f>CW182*E182*F182*H182*L182</f>
        <v>0</v>
      </c>
      <c r="CY182" s="36"/>
      <c r="CZ182" s="36">
        <f t="shared" si="391"/>
        <v>0</v>
      </c>
      <c r="DA182" s="36"/>
      <c r="DB182" s="36"/>
      <c r="DC182" s="36"/>
      <c r="DD182" s="36"/>
      <c r="DE182" s="43">
        <f t="shared" si="392"/>
        <v>768</v>
      </c>
      <c r="DF182" s="43">
        <f t="shared" si="392"/>
        <v>16083834.479999999</v>
      </c>
    </row>
    <row r="183" spans="1:110" ht="30" x14ac:dyDescent="0.25">
      <c r="A183" s="14"/>
      <c r="B183" s="14">
        <v>138</v>
      </c>
      <c r="C183" s="45" t="s">
        <v>459</v>
      </c>
      <c r="D183" s="96" t="s">
        <v>460</v>
      </c>
      <c r="E183" s="29">
        <v>13916</v>
      </c>
      <c r="F183" s="30">
        <v>4.34</v>
      </c>
      <c r="G183" s="31"/>
      <c r="H183" s="32">
        <v>1</v>
      </c>
      <c r="I183" s="33"/>
      <c r="J183" s="33"/>
      <c r="K183" s="34">
        <v>1.4</v>
      </c>
      <c r="L183" s="34">
        <v>1.68</v>
      </c>
      <c r="M183" s="34">
        <v>2.23</v>
      </c>
      <c r="N183" s="35">
        <v>2.57</v>
      </c>
      <c r="O183" s="46"/>
      <c r="P183" s="36">
        <f t="shared" si="352"/>
        <v>0</v>
      </c>
      <c r="Q183" s="37"/>
      <c r="R183" s="36">
        <f t="shared" si="353"/>
        <v>0</v>
      </c>
      <c r="S183" s="39"/>
      <c r="T183" s="37">
        <f t="shared" si="354"/>
        <v>0</v>
      </c>
      <c r="U183" s="39"/>
      <c r="V183" s="36">
        <f t="shared" si="355"/>
        <v>0</v>
      </c>
      <c r="W183" s="39"/>
      <c r="X183" s="36">
        <f t="shared" si="356"/>
        <v>0</v>
      </c>
      <c r="Y183" s="39"/>
      <c r="Z183" s="37">
        <f t="shared" si="357"/>
        <v>0</v>
      </c>
      <c r="AA183" s="64"/>
      <c r="AB183" s="36"/>
      <c r="AC183" s="39"/>
      <c r="AD183" s="36"/>
      <c r="AE183" s="39"/>
      <c r="AF183" s="36"/>
      <c r="AG183" s="39"/>
      <c r="AH183" s="36">
        <f t="shared" si="358"/>
        <v>0</v>
      </c>
      <c r="AI183" s="39">
        <v>0</v>
      </c>
      <c r="AJ183" s="36">
        <v>0</v>
      </c>
      <c r="AK183" s="39"/>
      <c r="AL183" s="36">
        <f t="shared" si="359"/>
        <v>0</v>
      </c>
      <c r="AM183" s="64"/>
      <c r="AN183" s="36">
        <f t="shared" si="360"/>
        <v>0</v>
      </c>
      <c r="AO183" s="39"/>
      <c r="AP183" s="37">
        <f t="shared" si="361"/>
        <v>0</v>
      </c>
      <c r="AQ183" s="39"/>
      <c r="AR183" s="36">
        <f t="shared" si="362"/>
        <v>0</v>
      </c>
      <c r="AS183" s="39"/>
      <c r="AT183" s="36">
        <f t="shared" si="363"/>
        <v>0</v>
      </c>
      <c r="AU183" s="39"/>
      <c r="AV183" s="36">
        <f t="shared" si="364"/>
        <v>0</v>
      </c>
      <c r="AW183" s="39"/>
      <c r="AX183" s="36">
        <f t="shared" si="365"/>
        <v>0</v>
      </c>
      <c r="AY183" s="39"/>
      <c r="AZ183" s="36">
        <f t="shared" si="366"/>
        <v>0</v>
      </c>
      <c r="BA183" s="39"/>
      <c r="BB183" s="36">
        <f t="shared" si="367"/>
        <v>0</v>
      </c>
      <c r="BC183" s="39"/>
      <c r="BD183" s="36">
        <f t="shared" si="368"/>
        <v>0</v>
      </c>
      <c r="BE183" s="37"/>
      <c r="BF183" s="36">
        <f t="shared" si="369"/>
        <v>0</v>
      </c>
      <c r="BG183" s="39"/>
      <c r="BH183" s="36">
        <f t="shared" si="370"/>
        <v>0</v>
      </c>
      <c r="BI183" s="39"/>
      <c r="BJ183" s="36">
        <f t="shared" si="371"/>
        <v>0</v>
      </c>
      <c r="BK183" s="39"/>
      <c r="BL183" s="36">
        <f t="shared" si="372"/>
        <v>0</v>
      </c>
      <c r="BM183" s="39"/>
      <c r="BN183" s="36">
        <f t="shared" si="373"/>
        <v>0</v>
      </c>
      <c r="BO183" s="39"/>
      <c r="BP183" s="36">
        <f t="shared" si="374"/>
        <v>0</v>
      </c>
      <c r="BQ183" s="77"/>
      <c r="BR183" s="37">
        <f t="shared" si="375"/>
        <v>0</v>
      </c>
      <c r="BS183" s="72"/>
      <c r="BT183" s="36">
        <f t="shared" si="376"/>
        <v>0</v>
      </c>
      <c r="BU183" s="39"/>
      <c r="BV183" s="36">
        <f t="shared" si="377"/>
        <v>0</v>
      </c>
      <c r="BW183" s="40">
        <v>1</v>
      </c>
      <c r="BX183" s="36">
        <f t="shared" si="378"/>
        <v>101464.33919999999</v>
      </c>
      <c r="BY183" s="39"/>
      <c r="BZ183" s="36">
        <f t="shared" si="379"/>
        <v>0</v>
      </c>
      <c r="CA183" s="44"/>
      <c r="CB183" s="41">
        <f t="shared" si="380"/>
        <v>0</v>
      </c>
      <c r="CC183" s="39"/>
      <c r="CD183" s="36">
        <f t="shared" si="381"/>
        <v>0</v>
      </c>
      <c r="CE183" s="39"/>
      <c r="CF183" s="36">
        <f t="shared" si="382"/>
        <v>0</v>
      </c>
      <c r="CG183" s="37"/>
      <c r="CH183" s="36">
        <f t="shared" si="383"/>
        <v>0</v>
      </c>
      <c r="CI183" s="39"/>
      <c r="CJ183" s="36">
        <f t="shared" si="384"/>
        <v>0</v>
      </c>
      <c r="CK183" s="72"/>
      <c r="CL183" s="36">
        <f t="shared" si="385"/>
        <v>0</v>
      </c>
      <c r="CM183" s="39"/>
      <c r="CN183" s="36">
        <f t="shared" si="386"/>
        <v>0</v>
      </c>
      <c r="CO183" s="39"/>
      <c r="CP183" s="36">
        <f t="shared" si="387"/>
        <v>0</v>
      </c>
      <c r="CQ183" s="39"/>
      <c r="CR183" s="36">
        <f t="shared" si="388"/>
        <v>0</v>
      </c>
      <c r="CS183" s="39"/>
      <c r="CT183" s="36">
        <f t="shared" si="389"/>
        <v>0</v>
      </c>
      <c r="CU183" s="37"/>
      <c r="CV183" s="36">
        <f t="shared" si="390"/>
        <v>0</v>
      </c>
      <c r="CW183" s="37"/>
      <c r="CX183" s="36"/>
      <c r="CY183" s="36"/>
      <c r="CZ183" s="36">
        <f t="shared" si="391"/>
        <v>0</v>
      </c>
      <c r="DA183" s="36"/>
      <c r="DB183" s="36"/>
      <c r="DC183" s="36"/>
      <c r="DD183" s="36"/>
      <c r="DE183" s="43">
        <f t="shared" si="392"/>
        <v>1</v>
      </c>
      <c r="DF183" s="43">
        <f t="shared" si="392"/>
        <v>101464.33919999999</v>
      </c>
    </row>
    <row r="184" spans="1:110" ht="30" x14ac:dyDescent="0.25">
      <c r="A184" s="14"/>
      <c r="B184" s="14">
        <v>139</v>
      </c>
      <c r="C184" s="45" t="s">
        <v>461</v>
      </c>
      <c r="D184" s="97" t="s">
        <v>462</v>
      </c>
      <c r="E184" s="29">
        <v>13916</v>
      </c>
      <c r="F184" s="30">
        <v>1.29</v>
      </c>
      <c r="G184" s="31"/>
      <c r="H184" s="32">
        <v>1</v>
      </c>
      <c r="I184" s="33"/>
      <c r="J184" s="33"/>
      <c r="K184" s="34">
        <v>1.4</v>
      </c>
      <c r="L184" s="34">
        <v>1.68</v>
      </c>
      <c r="M184" s="34">
        <v>2.23</v>
      </c>
      <c r="N184" s="35">
        <v>2.57</v>
      </c>
      <c r="O184" s="46">
        <v>0</v>
      </c>
      <c r="P184" s="36">
        <f t="shared" si="352"/>
        <v>0</v>
      </c>
      <c r="Q184" s="39">
        <v>0</v>
      </c>
      <c r="R184" s="36">
        <f t="shared" si="353"/>
        <v>0</v>
      </c>
      <c r="S184" s="39">
        <v>0</v>
      </c>
      <c r="T184" s="37">
        <f t="shared" si="354"/>
        <v>0</v>
      </c>
      <c r="U184" s="39">
        <v>0</v>
      </c>
      <c r="V184" s="36">
        <f t="shared" si="355"/>
        <v>0</v>
      </c>
      <c r="W184" s="39">
        <v>0</v>
      </c>
      <c r="X184" s="36">
        <f t="shared" si="356"/>
        <v>0</v>
      </c>
      <c r="Y184" s="39"/>
      <c r="Z184" s="37">
        <f t="shared" si="357"/>
        <v>0</v>
      </c>
      <c r="AA184" s="64"/>
      <c r="AB184" s="36"/>
      <c r="AC184" s="39"/>
      <c r="AD184" s="36"/>
      <c r="AE184" s="39"/>
      <c r="AF184" s="36"/>
      <c r="AG184" s="39">
        <v>0</v>
      </c>
      <c r="AH184" s="36">
        <f t="shared" si="358"/>
        <v>0</v>
      </c>
      <c r="AI184" s="39"/>
      <c r="AJ184" s="36"/>
      <c r="AK184" s="39"/>
      <c r="AL184" s="36">
        <f t="shared" si="359"/>
        <v>0</v>
      </c>
      <c r="AM184" s="64"/>
      <c r="AN184" s="36">
        <f t="shared" si="360"/>
        <v>0</v>
      </c>
      <c r="AO184" s="39"/>
      <c r="AP184" s="37">
        <f t="shared" si="361"/>
        <v>0</v>
      </c>
      <c r="AQ184" s="39">
        <v>0</v>
      </c>
      <c r="AR184" s="36">
        <f t="shared" si="362"/>
        <v>0</v>
      </c>
      <c r="AS184" s="39">
        <v>0</v>
      </c>
      <c r="AT184" s="36">
        <f t="shared" si="363"/>
        <v>0</v>
      </c>
      <c r="AU184" s="39"/>
      <c r="AV184" s="36">
        <f t="shared" si="364"/>
        <v>0</v>
      </c>
      <c r="AW184" s="39"/>
      <c r="AX184" s="36">
        <f t="shared" si="365"/>
        <v>0</v>
      </c>
      <c r="AY184" s="39"/>
      <c r="AZ184" s="36">
        <f t="shared" si="366"/>
        <v>0</v>
      </c>
      <c r="BA184" s="39">
        <v>0</v>
      </c>
      <c r="BB184" s="36">
        <f t="shared" si="367"/>
        <v>0</v>
      </c>
      <c r="BC184" s="39">
        <v>0</v>
      </c>
      <c r="BD184" s="36">
        <f t="shared" si="368"/>
        <v>0</v>
      </c>
      <c r="BE184" s="39">
        <v>0</v>
      </c>
      <c r="BF184" s="36">
        <f t="shared" si="369"/>
        <v>0</v>
      </c>
      <c r="BG184" s="39">
        <v>0</v>
      </c>
      <c r="BH184" s="36">
        <f t="shared" si="370"/>
        <v>0</v>
      </c>
      <c r="BI184" s="39">
        <v>0</v>
      </c>
      <c r="BJ184" s="36">
        <f t="shared" si="371"/>
        <v>0</v>
      </c>
      <c r="BK184" s="39"/>
      <c r="BL184" s="36">
        <f t="shared" si="372"/>
        <v>0</v>
      </c>
      <c r="BM184" s="39">
        <v>0</v>
      </c>
      <c r="BN184" s="36">
        <f t="shared" si="373"/>
        <v>0</v>
      </c>
      <c r="BO184" s="39">
        <v>0</v>
      </c>
      <c r="BP184" s="36">
        <f t="shared" si="374"/>
        <v>0</v>
      </c>
      <c r="BQ184" s="77">
        <v>0</v>
      </c>
      <c r="BR184" s="37">
        <f t="shared" si="375"/>
        <v>0</v>
      </c>
      <c r="BS184" s="39">
        <v>0</v>
      </c>
      <c r="BT184" s="36">
        <f t="shared" si="376"/>
        <v>0</v>
      </c>
      <c r="BU184" s="39">
        <v>0</v>
      </c>
      <c r="BV184" s="36">
        <f t="shared" si="377"/>
        <v>0</v>
      </c>
      <c r="BW184" s="44"/>
      <c r="BX184" s="36">
        <f t="shared" si="378"/>
        <v>0</v>
      </c>
      <c r="BY184" s="39"/>
      <c r="BZ184" s="36">
        <f t="shared" si="379"/>
        <v>0</v>
      </c>
      <c r="CA184" s="44"/>
      <c r="CB184" s="41">
        <f t="shared" si="380"/>
        <v>0</v>
      </c>
      <c r="CC184" s="39">
        <v>0</v>
      </c>
      <c r="CD184" s="36">
        <f t="shared" si="381"/>
        <v>0</v>
      </c>
      <c r="CE184" s="39">
        <v>0</v>
      </c>
      <c r="CF184" s="36">
        <f t="shared" si="382"/>
        <v>0</v>
      </c>
      <c r="CG184" s="37">
        <v>0</v>
      </c>
      <c r="CH184" s="36">
        <f t="shared" si="383"/>
        <v>0</v>
      </c>
      <c r="CI184" s="39">
        <v>0</v>
      </c>
      <c r="CJ184" s="36">
        <f t="shared" si="384"/>
        <v>0</v>
      </c>
      <c r="CK184" s="39"/>
      <c r="CL184" s="36">
        <f t="shared" si="385"/>
        <v>0</v>
      </c>
      <c r="CM184" s="39"/>
      <c r="CN184" s="36">
        <f t="shared" si="386"/>
        <v>0</v>
      </c>
      <c r="CO184" s="39">
        <v>0</v>
      </c>
      <c r="CP184" s="36">
        <f t="shared" si="387"/>
        <v>0</v>
      </c>
      <c r="CQ184" s="39">
        <v>0</v>
      </c>
      <c r="CR184" s="36">
        <f t="shared" si="388"/>
        <v>0</v>
      </c>
      <c r="CS184" s="39">
        <v>0</v>
      </c>
      <c r="CT184" s="36">
        <f t="shared" si="389"/>
        <v>0</v>
      </c>
      <c r="CU184" s="37"/>
      <c r="CV184" s="36">
        <f t="shared" si="390"/>
        <v>0</v>
      </c>
      <c r="CW184" s="37"/>
      <c r="CX184" s="36"/>
      <c r="CY184" s="36"/>
      <c r="CZ184" s="36">
        <f t="shared" si="391"/>
        <v>0</v>
      </c>
      <c r="DA184" s="36"/>
      <c r="DB184" s="36"/>
      <c r="DC184" s="36"/>
      <c r="DD184" s="36"/>
      <c r="DE184" s="43">
        <f t="shared" si="392"/>
        <v>0</v>
      </c>
      <c r="DF184" s="43">
        <f t="shared" si="392"/>
        <v>0</v>
      </c>
    </row>
    <row r="185" spans="1:110" ht="16.5" x14ac:dyDescent="0.25">
      <c r="A185" s="14"/>
      <c r="B185" s="14">
        <v>140</v>
      </c>
      <c r="C185" s="45" t="s">
        <v>463</v>
      </c>
      <c r="D185" s="97" t="s">
        <v>464</v>
      </c>
      <c r="E185" s="29">
        <v>13916</v>
      </c>
      <c r="F185" s="30">
        <v>2.6</v>
      </c>
      <c r="G185" s="31"/>
      <c r="H185" s="98">
        <v>0.9</v>
      </c>
      <c r="I185" s="33"/>
      <c r="J185" s="33"/>
      <c r="K185" s="34">
        <v>1.4</v>
      </c>
      <c r="L185" s="34">
        <v>1.68</v>
      </c>
      <c r="M185" s="34">
        <v>2.23</v>
      </c>
      <c r="N185" s="35">
        <v>2.57</v>
      </c>
      <c r="O185" s="46">
        <v>0</v>
      </c>
      <c r="P185" s="36">
        <f t="shared" si="352"/>
        <v>0</v>
      </c>
      <c r="Q185" s="39">
        <v>0</v>
      </c>
      <c r="R185" s="36">
        <f t="shared" si="353"/>
        <v>0</v>
      </c>
      <c r="S185" s="39">
        <v>0</v>
      </c>
      <c r="T185" s="37">
        <f t="shared" si="354"/>
        <v>0</v>
      </c>
      <c r="U185" s="39">
        <v>0</v>
      </c>
      <c r="V185" s="36">
        <f t="shared" si="355"/>
        <v>0</v>
      </c>
      <c r="W185" s="39">
        <v>0</v>
      </c>
      <c r="X185" s="36">
        <f t="shared" si="356"/>
        <v>0</v>
      </c>
      <c r="Y185" s="39"/>
      <c r="Z185" s="37">
        <f t="shared" si="357"/>
        <v>0</v>
      </c>
      <c r="AA185" s="64"/>
      <c r="AB185" s="36"/>
      <c r="AC185" s="39"/>
      <c r="AD185" s="36"/>
      <c r="AE185" s="39"/>
      <c r="AF185" s="36"/>
      <c r="AG185" s="39">
        <v>0</v>
      </c>
      <c r="AH185" s="36">
        <f t="shared" si="358"/>
        <v>0</v>
      </c>
      <c r="AI185" s="39"/>
      <c r="AJ185" s="36"/>
      <c r="AK185" s="39">
        <v>0</v>
      </c>
      <c r="AL185" s="36">
        <f t="shared" si="359"/>
        <v>0</v>
      </c>
      <c r="AM185" s="64"/>
      <c r="AN185" s="36">
        <f t="shared" si="360"/>
        <v>0</v>
      </c>
      <c r="AO185" s="39"/>
      <c r="AP185" s="37">
        <f t="shared" si="361"/>
        <v>0</v>
      </c>
      <c r="AQ185" s="39">
        <v>0</v>
      </c>
      <c r="AR185" s="36">
        <f t="shared" si="362"/>
        <v>0</v>
      </c>
      <c r="AS185" s="39">
        <v>0</v>
      </c>
      <c r="AT185" s="36">
        <f t="shared" si="363"/>
        <v>0</v>
      </c>
      <c r="AU185" s="39"/>
      <c r="AV185" s="36">
        <f t="shared" si="364"/>
        <v>0</v>
      </c>
      <c r="AW185" s="39"/>
      <c r="AX185" s="36">
        <f t="shared" si="365"/>
        <v>0</v>
      </c>
      <c r="AY185" s="39"/>
      <c r="AZ185" s="36">
        <f t="shared" si="366"/>
        <v>0</v>
      </c>
      <c r="BA185" s="39">
        <v>0</v>
      </c>
      <c r="BB185" s="36">
        <f t="shared" si="367"/>
        <v>0</v>
      </c>
      <c r="BC185" s="39">
        <v>0</v>
      </c>
      <c r="BD185" s="36">
        <f t="shared" si="368"/>
        <v>0</v>
      </c>
      <c r="BE185" s="39">
        <v>0</v>
      </c>
      <c r="BF185" s="36">
        <f t="shared" si="369"/>
        <v>0</v>
      </c>
      <c r="BG185" s="39">
        <v>0</v>
      </c>
      <c r="BH185" s="36">
        <f t="shared" si="370"/>
        <v>0</v>
      </c>
      <c r="BI185" s="39">
        <v>0</v>
      </c>
      <c r="BJ185" s="36">
        <f t="shared" si="371"/>
        <v>0</v>
      </c>
      <c r="BK185" s="39"/>
      <c r="BL185" s="36">
        <f t="shared" si="372"/>
        <v>0</v>
      </c>
      <c r="BM185" s="39">
        <v>0</v>
      </c>
      <c r="BN185" s="36">
        <f t="shared" si="373"/>
        <v>0</v>
      </c>
      <c r="BO185" s="39">
        <v>0</v>
      </c>
      <c r="BP185" s="36">
        <f t="shared" si="374"/>
        <v>0</v>
      </c>
      <c r="BQ185" s="77">
        <v>0</v>
      </c>
      <c r="BR185" s="37">
        <f t="shared" si="375"/>
        <v>0</v>
      </c>
      <c r="BS185" s="39">
        <v>0</v>
      </c>
      <c r="BT185" s="36">
        <f t="shared" si="376"/>
        <v>0</v>
      </c>
      <c r="BU185" s="39">
        <v>0</v>
      </c>
      <c r="BV185" s="36">
        <f t="shared" si="377"/>
        <v>0</v>
      </c>
      <c r="BW185" s="44">
        <v>0</v>
      </c>
      <c r="BX185" s="36">
        <f t="shared" si="378"/>
        <v>0</v>
      </c>
      <c r="BY185" s="39">
        <v>0</v>
      </c>
      <c r="BZ185" s="36">
        <f t="shared" si="379"/>
        <v>0</v>
      </c>
      <c r="CA185" s="44"/>
      <c r="CB185" s="41">
        <f t="shared" si="380"/>
        <v>0</v>
      </c>
      <c r="CC185" s="39">
        <v>0</v>
      </c>
      <c r="CD185" s="36">
        <f t="shared" si="381"/>
        <v>0</v>
      </c>
      <c r="CE185" s="39">
        <v>0</v>
      </c>
      <c r="CF185" s="36">
        <f t="shared" si="382"/>
        <v>0</v>
      </c>
      <c r="CG185" s="37"/>
      <c r="CH185" s="36">
        <f t="shared" si="383"/>
        <v>0</v>
      </c>
      <c r="CI185" s="39">
        <v>0</v>
      </c>
      <c r="CJ185" s="36">
        <f t="shared" si="384"/>
        <v>0</v>
      </c>
      <c r="CK185" s="39"/>
      <c r="CL185" s="36">
        <f t="shared" si="385"/>
        <v>0</v>
      </c>
      <c r="CM185" s="39"/>
      <c r="CN185" s="36">
        <f t="shared" si="386"/>
        <v>0</v>
      </c>
      <c r="CO185" s="39">
        <v>0</v>
      </c>
      <c r="CP185" s="36">
        <f t="shared" si="387"/>
        <v>0</v>
      </c>
      <c r="CQ185" s="39">
        <v>0</v>
      </c>
      <c r="CR185" s="36">
        <f t="shared" si="388"/>
        <v>0</v>
      </c>
      <c r="CS185" s="39">
        <v>0</v>
      </c>
      <c r="CT185" s="36">
        <f t="shared" si="389"/>
        <v>0</v>
      </c>
      <c r="CU185" s="37"/>
      <c r="CV185" s="36">
        <f t="shared" si="390"/>
        <v>0</v>
      </c>
      <c r="CW185" s="37"/>
      <c r="CX185" s="36">
        <f>CW185*E185*F185*H185*L185</f>
        <v>0</v>
      </c>
      <c r="CY185" s="36"/>
      <c r="CZ185" s="36">
        <f t="shared" si="391"/>
        <v>0</v>
      </c>
      <c r="DA185" s="36"/>
      <c r="DB185" s="36"/>
      <c r="DC185" s="36"/>
      <c r="DD185" s="36"/>
      <c r="DE185" s="43">
        <f t="shared" si="392"/>
        <v>0</v>
      </c>
      <c r="DF185" s="43">
        <f t="shared" si="392"/>
        <v>0</v>
      </c>
    </row>
    <row r="186" spans="1:110" ht="15" x14ac:dyDescent="0.25">
      <c r="A186" s="159">
        <v>32</v>
      </c>
      <c r="B186" s="159"/>
      <c r="C186" s="187" t="s">
        <v>465</v>
      </c>
      <c r="D186" s="185" t="s">
        <v>466</v>
      </c>
      <c r="E186" s="170">
        <v>13916</v>
      </c>
      <c r="F186" s="178"/>
      <c r="G186" s="172"/>
      <c r="H186" s="163"/>
      <c r="I186" s="139"/>
      <c r="J186" s="139"/>
      <c r="K186" s="173">
        <v>1.4</v>
      </c>
      <c r="L186" s="173">
        <v>1.68</v>
      </c>
      <c r="M186" s="173">
        <v>2.23</v>
      </c>
      <c r="N186" s="174">
        <v>2.57</v>
      </c>
      <c r="O186" s="179">
        <f>SUM(O187:O194)</f>
        <v>0</v>
      </c>
      <c r="P186" s="179">
        <f t="shared" ref="P186:CA186" si="393">SUM(P187:P194)</f>
        <v>0</v>
      </c>
      <c r="Q186" s="179">
        <f t="shared" si="393"/>
        <v>0</v>
      </c>
      <c r="R186" s="179">
        <f t="shared" si="393"/>
        <v>0</v>
      </c>
      <c r="S186" s="179">
        <f t="shared" si="393"/>
        <v>0</v>
      </c>
      <c r="T186" s="179">
        <f t="shared" si="393"/>
        <v>0</v>
      </c>
      <c r="U186" s="179">
        <f t="shared" si="393"/>
        <v>0</v>
      </c>
      <c r="V186" s="179">
        <f t="shared" si="393"/>
        <v>0</v>
      </c>
      <c r="W186" s="179">
        <f t="shared" si="393"/>
        <v>0</v>
      </c>
      <c r="X186" s="179">
        <f t="shared" si="393"/>
        <v>0</v>
      </c>
      <c r="Y186" s="179">
        <f t="shared" si="393"/>
        <v>0</v>
      </c>
      <c r="Z186" s="179">
        <f t="shared" si="393"/>
        <v>0</v>
      </c>
      <c r="AA186" s="179">
        <f t="shared" si="393"/>
        <v>0</v>
      </c>
      <c r="AB186" s="179">
        <f t="shared" si="393"/>
        <v>0</v>
      </c>
      <c r="AC186" s="179">
        <f t="shared" si="393"/>
        <v>0</v>
      </c>
      <c r="AD186" s="179">
        <f t="shared" si="393"/>
        <v>0</v>
      </c>
      <c r="AE186" s="179">
        <f t="shared" si="393"/>
        <v>0</v>
      </c>
      <c r="AF186" s="179">
        <f t="shared" si="393"/>
        <v>0</v>
      </c>
      <c r="AG186" s="179">
        <f t="shared" si="393"/>
        <v>0</v>
      </c>
      <c r="AH186" s="179">
        <f t="shared" si="393"/>
        <v>0</v>
      </c>
      <c r="AI186" s="179">
        <f t="shared" si="393"/>
        <v>0</v>
      </c>
      <c r="AJ186" s="179">
        <f t="shared" si="393"/>
        <v>0</v>
      </c>
      <c r="AK186" s="179">
        <f t="shared" si="393"/>
        <v>0</v>
      </c>
      <c r="AL186" s="179">
        <f t="shared" si="393"/>
        <v>0</v>
      </c>
      <c r="AM186" s="179">
        <f t="shared" si="393"/>
        <v>0</v>
      </c>
      <c r="AN186" s="179">
        <f t="shared" si="393"/>
        <v>0</v>
      </c>
      <c r="AO186" s="179">
        <f t="shared" si="393"/>
        <v>0</v>
      </c>
      <c r="AP186" s="179">
        <f t="shared" si="393"/>
        <v>0</v>
      </c>
      <c r="AQ186" s="179">
        <f t="shared" si="393"/>
        <v>0</v>
      </c>
      <c r="AR186" s="179">
        <f t="shared" si="393"/>
        <v>0</v>
      </c>
      <c r="AS186" s="179">
        <f t="shared" si="393"/>
        <v>0</v>
      </c>
      <c r="AT186" s="179">
        <f t="shared" si="393"/>
        <v>0</v>
      </c>
      <c r="AU186" s="179">
        <f t="shared" si="393"/>
        <v>0</v>
      </c>
      <c r="AV186" s="179">
        <f t="shared" si="393"/>
        <v>0</v>
      </c>
      <c r="AW186" s="179">
        <f t="shared" si="393"/>
        <v>0</v>
      </c>
      <c r="AX186" s="179">
        <f t="shared" si="393"/>
        <v>0</v>
      </c>
      <c r="AY186" s="179">
        <f t="shared" si="393"/>
        <v>0</v>
      </c>
      <c r="AZ186" s="179">
        <f t="shared" si="393"/>
        <v>0</v>
      </c>
      <c r="BA186" s="179">
        <f t="shared" si="393"/>
        <v>0</v>
      </c>
      <c r="BB186" s="179">
        <f t="shared" si="393"/>
        <v>0</v>
      </c>
      <c r="BC186" s="179">
        <f t="shared" si="393"/>
        <v>0</v>
      </c>
      <c r="BD186" s="179">
        <f t="shared" si="393"/>
        <v>0</v>
      </c>
      <c r="BE186" s="179">
        <f t="shared" si="393"/>
        <v>0</v>
      </c>
      <c r="BF186" s="179">
        <f t="shared" si="393"/>
        <v>0</v>
      </c>
      <c r="BG186" s="179">
        <f t="shared" si="393"/>
        <v>0</v>
      </c>
      <c r="BH186" s="179">
        <f t="shared" si="393"/>
        <v>0</v>
      </c>
      <c r="BI186" s="179">
        <f t="shared" si="393"/>
        <v>0</v>
      </c>
      <c r="BJ186" s="179">
        <f t="shared" si="393"/>
        <v>0</v>
      </c>
      <c r="BK186" s="179">
        <f t="shared" si="393"/>
        <v>1</v>
      </c>
      <c r="BL186" s="179">
        <f t="shared" si="393"/>
        <v>41107.863999999994</v>
      </c>
      <c r="BM186" s="179">
        <f t="shared" si="393"/>
        <v>0</v>
      </c>
      <c r="BN186" s="179">
        <f t="shared" si="393"/>
        <v>0</v>
      </c>
      <c r="BO186" s="179">
        <f t="shared" si="393"/>
        <v>0</v>
      </c>
      <c r="BP186" s="179">
        <f t="shared" si="393"/>
        <v>0</v>
      </c>
      <c r="BQ186" s="179">
        <f t="shared" si="393"/>
        <v>0</v>
      </c>
      <c r="BR186" s="179">
        <f t="shared" si="393"/>
        <v>0</v>
      </c>
      <c r="BS186" s="179">
        <f t="shared" si="393"/>
        <v>0</v>
      </c>
      <c r="BT186" s="179">
        <f t="shared" si="393"/>
        <v>0</v>
      </c>
      <c r="BU186" s="179">
        <f t="shared" si="393"/>
        <v>0</v>
      </c>
      <c r="BV186" s="179">
        <f t="shared" si="393"/>
        <v>0</v>
      </c>
      <c r="BW186" s="179">
        <f t="shared" si="393"/>
        <v>0</v>
      </c>
      <c r="BX186" s="179">
        <f t="shared" si="393"/>
        <v>0</v>
      </c>
      <c r="BY186" s="179">
        <f t="shared" si="393"/>
        <v>0</v>
      </c>
      <c r="BZ186" s="179">
        <f t="shared" si="393"/>
        <v>0</v>
      </c>
      <c r="CA186" s="179">
        <f t="shared" si="393"/>
        <v>0</v>
      </c>
      <c r="CB186" s="179">
        <f t="shared" ref="CB186:DF186" si="394">SUM(CB187:CB194)</f>
        <v>0</v>
      </c>
      <c r="CC186" s="179">
        <f t="shared" si="394"/>
        <v>0</v>
      </c>
      <c r="CD186" s="179">
        <f t="shared" si="394"/>
        <v>0</v>
      </c>
      <c r="CE186" s="179">
        <f t="shared" si="394"/>
        <v>0</v>
      </c>
      <c r="CF186" s="179">
        <f t="shared" si="394"/>
        <v>0</v>
      </c>
      <c r="CG186" s="179">
        <f t="shared" si="394"/>
        <v>0</v>
      </c>
      <c r="CH186" s="179">
        <f t="shared" si="394"/>
        <v>0</v>
      </c>
      <c r="CI186" s="179">
        <f t="shared" si="394"/>
        <v>0</v>
      </c>
      <c r="CJ186" s="179">
        <f t="shared" si="394"/>
        <v>0</v>
      </c>
      <c r="CK186" s="179">
        <f t="shared" si="394"/>
        <v>0</v>
      </c>
      <c r="CL186" s="179">
        <f t="shared" si="394"/>
        <v>0</v>
      </c>
      <c r="CM186" s="179">
        <f t="shared" si="394"/>
        <v>0</v>
      </c>
      <c r="CN186" s="179">
        <f t="shared" si="394"/>
        <v>0</v>
      </c>
      <c r="CO186" s="179">
        <f t="shared" si="394"/>
        <v>0</v>
      </c>
      <c r="CP186" s="179">
        <f t="shared" si="394"/>
        <v>0</v>
      </c>
      <c r="CQ186" s="179">
        <f t="shared" si="394"/>
        <v>0</v>
      </c>
      <c r="CR186" s="179">
        <f t="shared" si="394"/>
        <v>0</v>
      </c>
      <c r="CS186" s="179">
        <f t="shared" si="394"/>
        <v>0</v>
      </c>
      <c r="CT186" s="179">
        <f t="shared" si="394"/>
        <v>0</v>
      </c>
      <c r="CU186" s="179">
        <f t="shared" si="394"/>
        <v>0</v>
      </c>
      <c r="CV186" s="179">
        <f t="shared" si="394"/>
        <v>0</v>
      </c>
      <c r="CW186" s="179">
        <f t="shared" si="394"/>
        <v>70</v>
      </c>
      <c r="CX186" s="179">
        <f t="shared" si="394"/>
        <v>5809651.6799999997</v>
      </c>
      <c r="CY186" s="179">
        <f t="shared" si="394"/>
        <v>0</v>
      </c>
      <c r="CZ186" s="179">
        <f t="shared" si="394"/>
        <v>0</v>
      </c>
      <c r="DA186" s="179">
        <f t="shared" si="394"/>
        <v>0</v>
      </c>
      <c r="DB186" s="179">
        <f t="shared" si="394"/>
        <v>0</v>
      </c>
      <c r="DC186" s="179">
        <f t="shared" si="394"/>
        <v>0</v>
      </c>
      <c r="DD186" s="179">
        <f t="shared" si="394"/>
        <v>0</v>
      </c>
      <c r="DE186" s="179">
        <f t="shared" si="394"/>
        <v>71</v>
      </c>
      <c r="DF186" s="179">
        <f t="shared" si="394"/>
        <v>5850759.5439999998</v>
      </c>
    </row>
    <row r="187" spans="1:110" ht="30" x14ac:dyDescent="0.25">
      <c r="A187" s="14"/>
      <c r="B187" s="14">
        <v>141</v>
      </c>
      <c r="C187" s="45" t="s">
        <v>467</v>
      </c>
      <c r="D187" s="97" t="s">
        <v>468</v>
      </c>
      <c r="E187" s="29">
        <v>13916</v>
      </c>
      <c r="F187" s="30">
        <v>2.11</v>
      </c>
      <c r="G187" s="31"/>
      <c r="H187" s="32">
        <v>1</v>
      </c>
      <c r="I187" s="33"/>
      <c r="J187" s="33"/>
      <c r="K187" s="34">
        <v>1.4</v>
      </c>
      <c r="L187" s="34">
        <v>1.68</v>
      </c>
      <c r="M187" s="34">
        <v>2.23</v>
      </c>
      <c r="N187" s="35">
        <v>2.57</v>
      </c>
      <c r="O187" s="46">
        <v>0</v>
      </c>
      <c r="P187" s="36">
        <f t="shared" ref="P187:P194" si="395">SUM(O187*$E187*$F187*$H187*$K187*$P$10)</f>
        <v>0</v>
      </c>
      <c r="Q187" s="39">
        <v>0</v>
      </c>
      <c r="R187" s="36">
        <f t="shared" ref="R187:R194" si="396">SUM(Q187*$E187*$F187*$H187*$K187*$R$10)</f>
        <v>0</v>
      </c>
      <c r="S187" s="39">
        <v>0</v>
      </c>
      <c r="T187" s="37">
        <f t="shared" ref="T187:T194" si="397">SUM(S187*$E187*$F187*$H187*$K187*$T$10)</f>
        <v>0</v>
      </c>
      <c r="U187" s="39">
        <v>0</v>
      </c>
      <c r="V187" s="36">
        <f t="shared" ref="V187:V194" si="398">SUM(U187*$E187*$F187*$H187*$K187*$V$10)</f>
        <v>0</v>
      </c>
      <c r="W187" s="39">
        <v>0</v>
      </c>
      <c r="X187" s="36">
        <f t="shared" ref="X187:X194" si="399">SUM(W187*$E187*$F187*$H187*$K187*$X$10)</f>
        <v>0</v>
      </c>
      <c r="Y187" s="39"/>
      <c r="Z187" s="37">
        <f t="shared" ref="Z187:Z194" si="400">SUM(Y187*$E187*$F187*$H187*$K187*$Z$10)</f>
        <v>0</v>
      </c>
      <c r="AA187" s="64"/>
      <c r="AB187" s="36"/>
      <c r="AC187" s="39"/>
      <c r="AD187" s="36"/>
      <c r="AE187" s="39"/>
      <c r="AF187" s="36"/>
      <c r="AG187" s="39"/>
      <c r="AH187" s="36"/>
      <c r="AI187" s="39"/>
      <c r="AJ187" s="36"/>
      <c r="AK187" s="39">
        <v>0</v>
      </c>
      <c r="AL187" s="36">
        <f t="shared" ref="AL187:AL194" si="401">AK187*$E187*$F187*$H187*$L187*$AL$10</f>
        <v>0</v>
      </c>
      <c r="AM187" s="64"/>
      <c r="AN187" s="36">
        <f t="shared" ref="AN187:AN194" si="402">SUM(AM187*$E187*$F187*$H187*$K187*$AN$10)</f>
        <v>0</v>
      </c>
      <c r="AO187" s="39"/>
      <c r="AP187" s="37">
        <f t="shared" ref="AP187:AP194" si="403">SUM(AO187*$E187*$F187*$H187*$K187*$AP$10)</f>
        <v>0</v>
      </c>
      <c r="AQ187" s="39">
        <v>0</v>
      </c>
      <c r="AR187" s="36">
        <f t="shared" ref="AR187:AR194" si="404">SUM(AQ187*$E187*$F187*$H187*$K187*$AR$10)</f>
        <v>0</v>
      </c>
      <c r="AS187" s="39">
        <v>0</v>
      </c>
      <c r="AT187" s="36">
        <f t="shared" ref="AT187:AT194" si="405">SUM(AS187*$E187*$F187*$H187*$K187*$AT$10)</f>
        <v>0</v>
      </c>
      <c r="AU187" s="39"/>
      <c r="AV187" s="36">
        <f t="shared" ref="AV187:AV194" si="406">SUM(AU187*$E187*$F187*$H187*$K187*$AV$10)</f>
        <v>0</v>
      </c>
      <c r="AW187" s="39"/>
      <c r="AX187" s="36">
        <f t="shared" ref="AX187:AX194" si="407">SUM(AW187*$E187*$F187*$H187*$K187*$AX$10)</f>
        <v>0</v>
      </c>
      <c r="AY187" s="39"/>
      <c r="AZ187" s="36">
        <f t="shared" ref="AZ187:AZ194" si="408">SUM(AY187*$E187*$F187*$H187*$K187*$AZ$10)</f>
        <v>0</v>
      </c>
      <c r="BA187" s="39">
        <v>0</v>
      </c>
      <c r="BB187" s="36">
        <f t="shared" ref="BB187:BB194" si="409">SUM(BA187*$E187*$F187*$H187*$K187*$BB$10)</f>
        <v>0</v>
      </c>
      <c r="BC187" s="39">
        <v>0</v>
      </c>
      <c r="BD187" s="36">
        <f t="shared" ref="BD187:BD194" si="410">SUM(BC187*$E187*$F187*$H187*$K187*$BD$10)</f>
        <v>0</v>
      </c>
      <c r="BE187" s="39">
        <v>0</v>
      </c>
      <c r="BF187" s="36">
        <f t="shared" ref="BF187:BF194" si="411">SUM(BE187*$E187*$F187*$H187*$K187*$BF$10)</f>
        <v>0</v>
      </c>
      <c r="BG187" s="39">
        <v>0</v>
      </c>
      <c r="BH187" s="36">
        <f t="shared" ref="BH187:BH194" si="412">SUM(BG187*$E187*$F187*$H187*$K187*$BH$10)</f>
        <v>0</v>
      </c>
      <c r="BI187" s="39">
        <v>0</v>
      </c>
      <c r="BJ187" s="36">
        <f t="shared" ref="BJ187:BJ194" si="413">SUM(BI187*$E187*$F187*$H187*$K187*$BJ$10)</f>
        <v>0</v>
      </c>
      <c r="BK187" s="37">
        <v>1</v>
      </c>
      <c r="BL187" s="36">
        <f t="shared" ref="BL187:BL194" si="414">SUM(BK187*$E187*$F187*$H187*$K187*$BL$10)</f>
        <v>41107.863999999994</v>
      </c>
      <c r="BM187" s="39">
        <v>0</v>
      </c>
      <c r="BN187" s="36">
        <f t="shared" ref="BN187:BN194" si="415">BM187*$E187*$F187*$H187*$L187*$BN$10</f>
        <v>0</v>
      </c>
      <c r="BO187" s="39">
        <v>0</v>
      </c>
      <c r="BP187" s="36">
        <f t="shared" ref="BP187:BP194" si="416">BO187*$E187*$F187*$H187*$L187*$BP$10</f>
        <v>0</v>
      </c>
      <c r="BQ187" s="77">
        <v>0</v>
      </c>
      <c r="BR187" s="37">
        <f t="shared" ref="BR187:BR194" si="417">BQ187*$E187*$F187*$H187*$L187*$BR$10</f>
        <v>0</v>
      </c>
      <c r="BS187" s="39">
        <v>0</v>
      </c>
      <c r="BT187" s="36">
        <f t="shared" ref="BT187:BT194" si="418">BS187*$E187*$F187*$H187*$L187*$BT$10</f>
        <v>0</v>
      </c>
      <c r="BU187" s="39">
        <v>0</v>
      </c>
      <c r="BV187" s="36">
        <f t="shared" ref="BV187:BV194" si="419">BU187*$E187*$F187*$H187*$L187*$BV$10</f>
        <v>0</v>
      </c>
      <c r="BW187" s="44">
        <v>0</v>
      </c>
      <c r="BX187" s="36">
        <f t="shared" ref="BX187:BX194" si="420">BW187*$E187*$F187*$H187*$L187*$BX$10</f>
        <v>0</v>
      </c>
      <c r="BY187" s="39">
        <v>0</v>
      </c>
      <c r="BZ187" s="36">
        <f t="shared" ref="BZ187:BZ194" si="421">BY187*$E187*$F187*$H187*$L187*$BZ$10</f>
        <v>0</v>
      </c>
      <c r="CA187" s="44"/>
      <c r="CB187" s="41">
        <f t="shared" ref="CB187:CB194" si="422">CA187*$E187*$F187*$H187*$L187*$CB$10</f>
        <v>0</v>
      </c>
      <c r="CC187" s="39">
        <v>0</v>
      </c>
      <c r="CD187" s="36">
        <f t="shared" ref="CD187:CD194" si="423">CC187*$E187*$F187*$H187*$L187*$CD$10</f>
        <v>0</v>
      </c>
      <c r="CE187" s="39">
        <v>0</v>
      </c>
      <c r="CF187" s="36">
        <f t="shared" ref="CF187:CF194" si="424">CE187*$E187*$F187*$H187*$L187*$CF$10</f>
        <v>0</v>
      </c>
      <c r="CG187" s="37">
        <v>0</v>
      </c>
      <c r="CH187" s="36">
        <f t="shared" ref="CH187:CH194" si="425">CG187*$E187*$F187*$H187*$L187*$CH$10</f>
        <v>0</v>
      </c>
      <c r="CI187" s="39">
        <v>0</v>
      </c>
      <c r="CJ187" s="36">
        <f t="shared" ref="CJ187:CJ194" si="426">CI187*$E187*$F187*$H187*$L187*$CJ$10</f>
        <v>0</v>
      </c>
      <c r="CK187" s="39"/>
      <c r="CL187" s="36">
        <f t="shared" ref="CL187:CL194" si="427">CK187*$E187*$F187*$H187*$L187*$CL$10</f>
        <v>0</v>
      </c>
      <c r="CM187" s="39"/>
      <c r="CN187" s="36">
        <f t="shared" ref="CN187:CN194" si="428">CM187*$E187*$F187*$H187*$L187*$CN$10</f>
        <v>0</v>
      </c>
      <c r="CO187" s="39">
        <v>0</v>
      </c>
      <c r="CP187" s="36">
        <f t="shared" ref="CP187:CP194" si="429">CO187*$E187*$F187*$H187*$L187*$CP$10</f>
        <v>0</v>
      </c>
      <c r="CQ187" s="39">
        <v>0</v>
      </c>
      <c r="CR187" s="36">
        <f t="shared" ref="CR187:CR194" si="430">CQ187*$E187*$F187*$H187*$M187*$CR$10</f>
        <v>0</v>
      </c>
      <c r="CS187" s="39">
        <v>0</v>
      </c>
      <c r="CT187" s="36">
        <f t="shared" ref="CT187:CT194" si="431">CS187*$E187*$F187*$H187*$N187*$CT$10</f>
        <v>0</v>
      </c>
      <c r="CU187" s="37"/>
      <c r="CV187" s="36">
        <f t="shared" ref="CV187:CV194" si="432">CU187*E187*F187*H187</f>
        <v>0</v>
      </c>
      <c r="CW187" s="37"/>
      <c r="CX187" s="36"/>
      <c r="CY187" s="36"/>
      <c r="CZ187" s="36">
        <f t="shared" ref="CZ187:CZ194" si="433">SUM(CY187*$E187*$F187*$H187*$K187*$R$10)</f>
        <v>0</v>
      </c>
      <c r="DA187" s="36"/>
      <c r="DB187" s="36"/>
      <c r="DC187" s="36"/>
      <c r="DD187" s="36"/>
      <c r="DE187" s="43">
        <f t="shared" ref="DE187:DF194" si="434">SUM(Q187+O187+AA187+S187+U187+AC187+Y187+W187+AE187+AI187+AG187+AK187+AM187+AQ187+BM187+BS187+AO187+BA187+BC187+CE187+CG187+CC187+CI187+CK187+BW187+BY187+AS187+AU187+AW187+AY187+BO187+BQ187+BU187+BE187+BG187+BI187+BK187+CA187+CM187+CO187+CQ187+CS187+CU187+CW187+DA187+DC187)</f>
        <v>1</v>
      </c>
      <c r="DF187" s="43">
        <f t="shared" si="434"/>
        <v>41107.863999999994</v>
      </c>
    </row>
    <row r="188" spans="1:110" ht="30" x14ac:dyDescent="0.25">
      <c r="A188" s="14"/>
      <c r="B188" s="14">
        <v>142</v>
      </c>
      <c r="C188" s="45" t="s">
        <v>469</v>
      </c>
      <c r="D188" s="97" t="s">
        <v>470</v>
      </c>
      <c r="E188" s="29">
        <v>13916</v>
      </c>
      <c r="F188" s="30">
        <v>3.55</v>
      </c>
      <c r="G188" s="31"/>
      <c r="H188" s="32">
        <v>1</v>
      </c>
      <c r="I188" s="33"/>
      <c r="J188" s="33"/>
      <c r="K188" s="34">
        <v>1.4</v>
      </c>
      <c r="L188" s="34">
        <v>1.68</v>
      </c>
      <c r="M188" s="34">
        <v>2.23</v>
      </c>
      <c r="N188" s="35">
        <v>2.57</v>
      </c>
      <c r="O188" s="46"/>
      <c r="P188" s="36">
        <f t="shared" si="395"/>
        <v>0</v>
      </c>
      <c r="Q188" s="39">
        <v>0</v>
      </c>
      <c r="R188" s="36">
        <f t="shared" si="396"/>
        <v>0</v>
      </c>
      <c r="S188" s="39">
        <v>0</v>
      </c>
      <c r="T188" s="37">
        <f t="shared" si="397"/>
        <v>0</v>
      </c>
      <c r="U188" s="39">
        <v>0</v>
      </c>
      <c r="V188" s="36">
        <f t="shared" si="398"/>
        <v>0</v>
      </c>
      <c r="W188" s="39">
        <v>0</v>
      </c>
      <c r="X188" s="36">
        <f t="shared" si="399"/>
        <v>0</v>
      </c>
      <c r="Y188" s="39"/>
      <c r="Z188" s="37">
        <f t="shared" si="400"/>
        <v>0</v>
      </c>
      <c r="AA188" s="64"/>
      <c r="AB188" s="36"/>
      <c r="AC188" s="39"/>
      <c r="AD188" s="36"/>
      <c r="AE188" s="39"/>
      <c r="AF188" s="36"/>
      <c r="AG188" s="39">
        <v>0</v>
      </c>
      <c r="AH188" s="36">
        <v>0</v>
      </c>
      <c r="AI188" s="39">
        <v>0</v>
      </c>
      <c r="AJ188" s="36">
        <v>0</v>
      </c>
      <c r="AK188" s="39">
        <v>0</v>
      </c>
      <c r="AL188" s="36">
        <f t="shared" si="401"/>
        <v>0</v>
      </c>
      <c r="AM188" s="64"/>
      <c r="AN188" s="36">
        <f t="shared" si="402"/>
        <v>0</v>
      </c>
      <c r="AO188" s="39"/>
      <c r="AP188" s="37">
        <f t="shared" si="403"/>
        <v>0</v>
      </c>
      <c r="AQ188" s="39">
        <v>0</v>
      </c>
      <c r="AR188" s="36">
        <f t="shared" si="404"/>
        <v>0</v>
      </c>
      <c r="AS188" s="39">
        <v>0</v>
      </c>
      <c r="AT188" s="36">
        <f t="shared" si="405"/>
        <v>0</v>
      </c>
      <c r="AU188" s="39"/>
      <c r="AV188" s="36">
        <f t="shared" si="406"/>
        <v>0</v>
      </c>
      <c r="AW188" s="39"/>
      <c r="AX188" s="36">
        <f t="shared" si="407"/>
        <v>0</v>
      </c>
      <c r="AY188" s="39"/>
      <c r="AZ188" s="36">
        <f t="shared" si="408"/>
        <v>0</v>
      </c>
      <c r="BA188" s="39">
        <v>0</v>
      </c>
      <c r="BB188" s="36">
        <f t="shared" si="409"/>
        <v>0</v>
      </c>
      <c r="BC188" s="39">
        <v>0</v>
      </c>
      <c r="BD188" s="36">
        <f t="shared" si="410"/>
        <v>0</v>
      </c>
      <c r="BE188" s="39">
        <v>0</v>
      </c>
      <c r="BF188" s="36">
        <f t="shared" si="411"/>
        <v>0</v>
      </c>
      <c r="BG188" s="39">
        <v>0</v>
      </c>
      <c r="BH188" s="36">
        <f t="shared" si="412"/>
        <v>0</v>
      </c>
      <c r="BI188" s="39">
        <v>0</v>
      </c>
      <c r="BJ188" s="36">
        <f t="shared" si="413"/>
        <v>0</v>
      </c>
      <c r="BK188" s="37"/>
      <c r="BL188" s="36">
        <f t="shared" si="414"/>
        <v>0</v>
      </c>
      <c r="BM188" s="39">
        <v>0</v>
      </c>
      <c r="BN188" s="36">
        <f t="shared" si="415"/>
        <v>0</v>
      </c>
      <c r="BO188" s="39">
        <v>0</v>
      </c>
      <c r="BP188" s="36">
        <f t="shared" si="416"/>
        <v>0</v>
      </c>
      <c r="BQ188" s="77"/>
      <c r="BR188" s="37">
        <f t="shared" si="417"/>
        <v>0</v>
      </c>
      <c r="BS188" s="39"/>
      <c r="BT188" s="36">
        <f t="shared" si="418"/>
        <v>0</v>
      </c>
      <c r="BU188" s="39">
        <v>0</v>
      </c>
      <c r="BV188" s="36">
        <f t="shared" si="419"/>
        <v>0</v>
      </c>
      <c r="BW188" s="40"/>
      <c r="BX188" s="36">
        <f t="shared" si="420"/>
        <v>0</v>
      </c>
      <c r="BY188" s="39">
        <v>0</v>
      </c>
      <c r="BZ188" s="36">
        <f t="shared" si="421"/>
        <v>0</v>
      </c>
      <c r="CA188" s="44"/>
      <c r="CB188" s="41">
        <f t="shared" si="422"/>
        <v>0</v>
      </c>
      <c r="CC188" s="39">
        <v>0</v>
      </c>
      <c r="CD188" s="36">
        <f t="shared" si="423"/>
        <v>0</v>
      </c>
      <c r="CE188" s="39">
        <v>0</v>
      </c>
      <c r="CF188" s="36">
        <f t="shared" si="424"/>
        <v>0</v>
      </c>
      <c r="CG188" s="37">
        <v>0</v>
      </c>
      <c r="CH188" s="36">
        <f t="shared" si="425"/>
        <v>0</v>
      </c>
      <c r="CI188" s="39">
        <v>0</v>
      </c>
      <c r="CJ188" s="36">
        <f t="shared" si="426"/>
        <v>0</v>
      </c>
      <c r="CK188" s="39"/>
      <c r="CL188" s="36">
        <f t="shared" si="427"/>
        <v>0</v>
      </c>
      <c r="CM188" s="39"/>
      <c r="CN188" s="36">
        <f t="shared" si="428"/>
        <v>0</v>
      </c>
      <c r="CO188" s="39">
        <v>0</v>
      </c>
      <c r="CP188" s="36">
        <f t="shared" si="429"/>
        <v>0</v>
      </c>
      <c r="CQ188" s="39">
        <v>0</v>
      </c>
      <c r="CR188" s="36">
        <f t="shared" si="430"/>
        <v>0</v>
      </c>
      <c r="CS188" s="39">
        <v>0</v>
      </c>
      <c r="CT188" s="36">
        <f t="shared" si="431"/>
        <v>0</v>
      </c>
      <c r="CU188" s="37"/>
      <c r="CV188" s="36">
        <f t="shared" si="432"/>
        <v>0</v>
      </c>
      <c r="CW188" s="37">
        <v>70</v>
      </c>
      <c r="CX188" s="36">
        <f>CW188*E188*F188*H188*L188</f>
        <v>5809651.6799999997</v>
      </c>
      <c r="CY188" s="36"/>
      <c r="CZ188" s="36">
        <f t="shared" si="433"/>
        <v>0</v>
      </c>
      <c r="DA188" s="36"/>
      <c r="DB188" s="36"/>
      <c r="DC188" s="36"/>
      <c r="DD188" s="36"/>
      <c r="DE188" s="43">
        <f t="shared" si="434"/>
        <v>70</v>
      </c>
      <c r="DF188" s="43">
        <f t="shared" si="434"/>
        <v>5809651.6799999997</v>
      </c>
    </row>
    <row r="189" spans="1:110" ht="30" x14ac:dyDescent="0.25">
      <c r="A189" s="14"/>
      <c r="B189" s="14">
        <v>143</v>
      </c>
      <c r="C189" s="45" t="s">
        <v>471</v>
      </c>
      <c r="D189" s="96" t="s">
        <v>472</v>
      </c>
      <c r="E189" s="29">
        <v>13916</v>
      </c>
      <c r="F189" s="30">
        <v>1.57</v>
      </c>
      <c r="G189" s="31"/>
      <c r="H189" s="32">
        <v>1</v>
      </c>
      <c r="I189" s="33"/>
      <c r="J189" s="33"/>
      <c r="K189" s="34">
        <v>1.4</v>
      </c>
      <c r="L189" s="34">
        <v>1.68</v>
      </c>
      <c r="M189" s="34">
        <v>2.23</v>
      </c>
      <c r="N189" s="35">
        <v>2.57</v>
      </c>
      <c r="O189" s="46">
        <v>0</v>
      </c>
      <c r="P189" s="36">
        <f t="shared" si="395"/>
        <v>0</v>
      </c>
      <c r="Q189" s="39">
        <v>0</v>
      </c>
      <c r="R189" s="36">
        <f t="shared" si="396"/>
        <v>0</v>
      </c>
      <c r="S189" s="39">
        <v>0</v>
      </c>
      <c r="T189" s="37">
        <f t="shared" si="397"/>
        <v>0</v>
      </c>
      <c r="U189" s="39">
        <v>0</v>
      </c>
      <c r="V189" s="36">
        <f t="shared" si="398"/>
        <v>0</v>
      </c>
      <c r="W189" s="39">
        <v>0</v>
      </c>
      <c r="X189" s="36">
        <f t="shared" si="399"/>
        <v>0</v>
      </c>
      <c r="Y189" s="39"/>
      <c r="Z189" s="37">
        <f t="shared" si="400"/>
        <v>0</v>
      </c>
      <c r="AA189" s="64"/>
      <c r="AB189" s="36"/>
      <c r="AC189" s="39"/>
      <c r="AD189" s="36"/>
      <c r="AE189" s="39"/>
      <c r="AF189" s="36"/>
      <c r="AG189" s="39">
        <v>0</v>
      </c>
      <c r="AH189" s="36">
        <v>0</v>
      </c>
      <c r="AI189" s="39">
        <v>0</v>
      </c>
      <c r="AJ189" s="36">
        <v>0</v>
      </c>
      <c r="AK189" s="39">
        <v>0</v>
      </c>
      <c r="AL189" s="36">
        <f t="shared" si="401"/>
        <v>0</v>
      </c>
      <c r="AM189" s="64"/>
      <c r="AN189" s="36">
        <f t="shared" si="402"/>
        <v>0</v>
      </c>
      <c r="AO189" s="39"/>
      <c r="AP189" s="37">
        <f t="shared" si="403"/>
        <v>0</v>
      </c>
      <c r="AQ189" s="39">
        <v>0</v>
      </c>
      <c r="AR189" s="36">
        <f t="shared" si="404"/>
        <v>0</v>
      </c>
      <c r="AS189" s="39">
        <v>0</v>
      </c>
      <c r="AT189" s="36">
        <f t="shared" si="405"/>
        <v>0</v>
      </c>
      <c r="AU189" s="39"/>
      <c r="AV189" s="36">
        <f t="shared" si="406"/>
        <v>0</v>
      </c>
      <c r="AW189" s="39"/>
      <c r="AX189" s="36">
        <f t="shared" si="407"/>
        <v>0</v>
      </c>
      <c r="AY189" s="39"/>
      <c r="AZ189" s="36">
        <f t="shared" si="408"/>
        <v>0</v>
      </c>
      <c r="BA189" s="39">
        <v>0</v>
      </c>
      <c r="BB189" s="36">
        <f t="shared" si="409"/>
        <v>0</v>
      </c>
      <c r="BC189" s="39">
        <v>0</v>
      </c>
      <c r="BD189" s="36">
        <f t="shared" si="410"/>
        <v>0</v>
      </c>
      <c r="BE189" s="39"/>
      <c r="BF189" s="36">
        <f t="shared" si="411"/>
        <v>0</v>
      </c>
      <c r="BG189" s="39">
        <v>0</v>
      </c>
      <c r="BH189" s="36">
        <f t="shared" si="412"/>
        <v>0</v>
      </c>
      <c r="BI189" s="39">
        <v>0</v>
      </c>
      <c r="BJ189" s="36">
        <f t="shared" si="413"/>
        <v>0</v>
      </c>
      <c r="BK189" s="39"/>
      <c r="BL189" s="36">
        <f t="shared" si="414"/>
        <v>0</v>
      </c>
      <c r="BM189" s="39">
        <v>0</v>
      </c>
      <c r="BN189" s="36">
        <f t="shared" si="415"/>
        <v>0</v>
      </c>
      <c r="BO189" s="39">
        <v>0</v>
      </c>
      <c r="BP189" s="36">
        <f t="shared" si="416"/>
        <v>0</v>
      </c>
      <c r="BQ189" s="77">
        <v>0</v>
      </c>
      <c r="BR189" s="37">
        <f t="shared" si="417"/>
        <v>0</v>
      </c>
      <c r="BS189" s="39">
        <v>0</v>
      </c>
      <c r="BT189" s="36">
        <f t="shared" si="418"/>
        <v>0</v>
      </c>
      <c r="BU189" s="39">
        <v>0</v>
      </c>
      <c r="BV189" s="36">
        <f t="shared" si="419"/>
        <v>0</v>
      </c>
      <c r="BW189" s="44">
        <v>0</v>
      </c>
      <c r="BX189" s="36">
        <f t="shared" si="420"/>
        <v>0</v>
      </c>
      <c r="BY189" s="39">
        <v>0</v>
      </c>
      <c r="BZ189" s="36">
        <f t="shared" si="421"/>
        <v>0</v>
      </c>
      <c r="CA189" s="44"/>
      <c r="CB189" s="41">
        <f t="shared" si="422"/>
        <v>0</v>
      </c>
      <c r="CC189" s="39">
        <v>0</v>
      </c>
      <c r="CD189" s="36">
        <f t="shared" si="423"/>
        <v>0</v>
      </c>
      <c r="CE189" s="39">
        <v>0</v>
      </c>
      <c r="CF189" s="36">
        <f t="shared" si="424"/>
        <v>0</v>
      </c>
      <c r="CG189" s="37"/>
      <c r="CH189" s="36">
        <f t="shared" si="425"/>
        <v>0</v>
      </c>
      <c r="CI189" s="39">
        <v>0</v>
      </c>
      <c r="CJ189" s="36">
        <f t="shared" si="426"/>
        <v>0</v>
      </c>
      <c r="CK189" s="39"/>
      <c r="CL189" s="36">
        <f t="shared" si="427"/>
        <v>0</v>
      </c>
      <c r="CM189" s="39"/>
      <c r="CN189" s="36">
        <f t="shared" si="428"/>
        <v>0</v>
      </c>
      <c r="CO189" s="39">
        <v>0</v>
      </c>
      <c r="CP189" s="36">
        <f t="shared" si="429"/>
        <v>0</v>
      </c>
      <c r="CQ189" s="39">
        <v>0</v>
      </c>
      <c r="CR189" s="36">
        <f t="shared" si="430"/>
        <v>0</v>
      </c>
      <c r="CS189" s="39">
        <v>0</v>
      </c>
      <c r="CT189" s="36">
        <f t="shared" si="431"/>
        <v>0</v>
      </c>
      <c r="CU189" s="37"/>
      <c r="CV189" s="36">
        <f t="shared" si="432"/>
        <v>0</v>
      </c>
      <c r="CW189" s="37"/>
      <c r="CX189" s="36"/>
      <c r="CY189" s="36"/>
      <c r="CZ189" s="36">
        <f t="shared" si="433"/>
        <v>0</v>
      </c>
      <c r="DA189" s="36"/>
      <c r="DB189" s="36"/>
      <c r="DC189" s="36"/>
      <c r="DD189" s="36"/>
      <c r="DE189" s="43">
        <f t="shared" si="434"/>
        <v>0</v>
      </c>
      <c r="DF189" s="43">
        <f t="shared" si="434"/>
        <v>0</v>
      </c>
    </row>
    <row r="190" spans="1:110" ht="30" x14ac:dyDescent="0.25">
      <c r="A190" s="14"/>
      <c r="B190" s="14">
        <v>144</v>
      </c>
      <c r="C190" s="45" t="s">
        <v>473</v>
      </c>
      <c r="D190" s="96" t="s">
        <v>474</v>
      </c>
      <c r="E190" s="29">
        <v>13916</v>
      </c>
      <c r="F190" s="30">
        <v>2.2599999999999998</v>
      </c>
      <c r="G190" s="31"/>
      <c r="H190" s="32">
        <v>1</v>
      </c>
      <c r="I190" s="33"/>
      <c r="J190" s="33"/>
      <c r="K190" s="34">
        <v>1.4</v>
      </c>
      <c r="L190" s="34">
        <v>1.68</v>
      </c>
      <c r="M190" s="34">
        <v>2.23</v>
      </c>
      <c r="N190" s="35">
        <v>2.57</v>
      </c>
      <c r="O190" s="46">
        <v>0</v>
      </c>
      <c r="P190" s="36">
        <f t="shared" si="395"/>
        <v>0</v>
      </c>
      <c r="Q190" s="39">
        <v>0</v>
      </c>
      <c r="R190" s="36">
        <f t="shared" si="396"/>
        <v>0</v>
      </c>
      <c r="S190" s="39">
        <v>0</v>
      </c>
      <c r="T190" s="37">
        <f t="shared" si="397"/>
        <v>0</v>
      </c>
      <c r="U190" s="39">
        <v>0</v>
      </c>
      <c r="V190" s="36">
        <f t="shared" si="398"/>
        <v>0</v>
      </c>
      <c r="W190" s="39">
        <v>0</v>
      </c>
      <c r="X190" s="36">
        <f t="shared" si="399"/>
        <v>0</v>
      </c>
      <c r="Y190" s="39"/>
      <c r="Z190" s="37">
        <f t="shared" si="400"/>
        <v>0</v>
      </c>
      <c r="AA190" s="64"/>
      <c r="AB190" s="36"/>
      <c r="AC190" s="39"/>
      <c r="AD190" s="36"/>
      <c r="AE190" s="39"/>
      <c r="AF190" s="36"/>
      <c r="AG190" s="39">
        <v>0</v>
      </c>
      <c r="AH190" s="36">
        <v>0</v>
      </c>
      <c r="AI190" s="39">
        <v>0</v>
      </c>
      <c r="AJ190" s="36">
        <v>0</v>
      </c>
      <c r="AK190" s="39">
        <v>0</v>
      </c>
      <c r="AL190" s="36">
        <f t="shared" si="401"/>
        <v>0</v>
      </c>
      <c r="AM190" s="64"/>
      <c r="AN190" s="36">
        <f t="shared" si="402"/>
        <v>0</v>
      </c>
      <c r="AO190" s="39"/>
      <c r="AP190" s="37">
        <f t="shared" si="403"/>
        <v>0</v>
      </c>
      <c r="AQ190" s="39">
        <v>0</v>
      </c>
      <c r="AR190" s="36">
        <f t="shared" si="404"/>
        <v>0</v>
      </c>
      <c r="AS190" s="39">
        <v>0</v>
      </c>
      <c r="AT190" s="36">
        <f t="shared" si="405"/>
        <v>0</v>
      </c>
      <c r="AU190" s="39"/>
      <c r="AV190" s="36">
        <f t="shared" si="406"/>
        <v>0</v>
      </c>
      <c r="AW190" s="39"/>
      <c r="AX190" s="36">
        <f t="shared" si="407"/>
        <v>0</v>
      </c>
      <c r="AY190" s="39"/>
      <c r="AZ190" s="36">
        <f t="shared" si="408"/>
        <v>0</v>
      </c>
      <c r="BA190" s="39">
        <v>0</v>
      </c>
      <c r="BB190" s="36">
        <f t="shared" si="409"/>
        <v>0</v>
      </c>
      <c r="BC190" s="39">
        <v>0</v>
      </c>
      <c r="BD190" s="36">
        <f t="shared" si="410"/>
        <v>0</v>
      </c>
      <c r="BE190" s="39">
        <v>0</v>
      </c>
      <c r="BF190" s="36">
        <f t="shared" si="411"/>
        <v>0</v>
      </c>
      <c r="BG190" s="39">
        <v>0</v>
      </c>
      <c r="BH190" s="36">
        <f t="shared" si="412"/>
        <v>0</v>
      </c>
      <c r="BI190" s="39">
        <v>0</v>
      </c>
      <c r="BJ190" s="36">
        <f t="shared" si="413"/>
        <v>0</v>
      </c>
      <c r="BK190" s="39"/>
      <c r="BL190" s="36">
        <f t="shared" si="414"/>
        <v>0</v>
      </c>
      <c r="BM190" s="39">
        <v>0</v>
      </c>
      <c r="BN190" s="36">
        <f t="shared" si="415"/>
        <v>0</v>
      </c>
      <c r="BO190" s="39">
        <v>0</v>
      </c>
      <c r="BP190" s="36">
        <f t="shared" si="416"/>
        <v>0</v>
      </c>
      <c r="BQ190" s="77">
        <v>0</v>
      </c>
      <c r="BR190" s="37">
        <f t="shared" si="417"/>
        <v>0</v>
      </c>
      <c r="BS190" s="39">
        <v>0</v>
      </c>
      <c r="BT190" s="36">
        <f t="shared" si="418"/>
        <v>0</v>
      </c>
      <c r="BU190" s="39">
        <v>0</v>
      </c>
      <c r="BV190" s="36">
        <f t="shared" si="419"/>
        <v>0</v>
      </c>
      <c r="BW190" s="44">
        <v>0</v>
      </c>
      <c r="BX190" s="36">
        <f t="shared" si="420"/>
        <v>0</v>
      </c>
      <c r="BY190" s="39">
        <v>0</v>
      </c>
      <c r="BZ190" s="36">
        <f t="shared" si="421"/>
        <v>0</v>
      </c>
      <c r="CA190" s="44"/>
      <c r="CB190" s="41">
        <f t="shared" si="422"/>
        <v>0</v>
      </c>
      <c r="CC190" s="39">
        <v>0</v>
      </c>
      <c r="CD190" s="36">
        <f t="shared" si="423"/>
        <v>0</v>
      </c>
      <c r="CE190" s="39">
        <v>0</v>
      </c>
      <c r="CF190" s="36">
        <f t="shared" si="424"/>
        <v>0</v>
      </c>
      <c r="CG190" s="37">
        <v>0</v>
      </c>
      <c r="CH190" s="36">
        <f t="shared" si="425"/>
        <v>0</v>
      </c>
      <c r="CI190" s="39">
        <v>0</v>
      </c>
      <c r="CJ190" s="36">
        <f t="shared" si="426"/>
        <v>0</v>
      </c>
      <c r="CK190" s="39"/>
      <c r="CL190" s="36">
        <f t="shared" si="427"/>
        <v>0</v>
      </c>
      <c r="CM190" s="39"/>
      <c r="CN190" s="36">
        <f t="shared" si="428"/>
        <v>0</v>
      </c>
      <c r="CO190" s="39">
        <v>0</v>
      </c>
      <c r="CP190" s="36">
        <f t="shared" si="429"/>
        <v>0</v>
      </c>
      <c r="CQ190" s="39">
        <v>0</v>
      </c>
      <c r="CR190" s="36">
        <f t="shared" si="430"/>
        <v>0</v>
      </c>
      <c r="CS190" s="39">
        <v>0</v>
      </c>
      <c r="CT190" s="36">
        <f t="shared" si="431"/>
        <v>0</v>
      </c>
      <c r="CU190" s="37"/>
      <c r="CV190" s="36">
        <f t="shared" si="432"/>
        <v>0</v>
      </c>
      <c r="CW190" s="37"/>
      <c r="CX190" s="36"/>
      <c r="CY190" s="36"/>
      <c r="CZ190" s="36">
        <f t="shared" si="433"/>
        <v>0</v>
      </c>
      <c r="DA190" s="36"/>
      <c r="DB190" s="36"/>
      <c r="DC190" s="36"/>
      <c r="DD190" s="36"/>
      <c r="DE190" s="43">
        <f t="shared" si="434"/>
        <v>0</v>
      </c>
      <c r="DF190" s="43">
        <f t="shared" si="434"/>
        <v>0</v>
      </c>
    </row>
    <row r="191" spans="1:110" ht="30" x14ac:dyDescent="0.25">
      <c r="A191" s="14"/>
      <c r="B191" s="14">
        <v>145</v>
      </c>
      <c r="C191" s="45" t="s">
        <v>475</v>
      </c>
      <c r="D191" s="96" t="s">
        <v>476</v>
      </c>
      <c r="E191" s="29">
        <v>13916</v>
      </c>
      <c r="F191" s="30">
        <v>3.24</v>
      </c>
      <c r="G191" s="31"/>
      <c r="H191" s="32">
        <v>1</v>
      </c>
      <c r="I191" s="33"/>
      <c r="J191" s="33"/>
      <c r="K191" s="34">
        <v>1.4</v>
      </c>
      <c r="L191" s="34">
        <v>1.68</v>
      </c>
      <c r="M191" s="34">
        <v>2.23</v>
      </c>
      <c r="N191" s="35">
        <v>2.57</v>
      </c>
      <c r="O191" s="121"/>
      <c r="P191" s="36">
        <f t="shared" si="395"/>
        <v>0</v>
      </c>
      <c r="Q191" s="112"/>
      <c r="R191" s="36">
        <f t="shared" si="396"/>
        <v>0</v>
      </c>
      <c r="S191" s="112"/>
      <c r="T191" s="37">
        <f t="shared" si="397"/>
        <v>0</v>
      </c>
      <c r="U191" s="112"/>
      <c r="V191" s="36">
        <f t="shared" si="398"/>
        <v>0</v>
      </c>
      <c r="W191" s="112"/>
      <c r="X191" s="36">
        <f t="shared" si="399"/>
        <v>0</v>
      </c>
      <c r="Y191" s="39"/>
      <c r="Z191" s="37">
        <f t="shared" si="400"/>
        <v>0</v>
      </c>
      <c r="AA191" s="64"/>
      <c r="AB191" s="36"/>
      <c r="AC191" s="112"/>
      <c r="AD191" s="36"/>
      <c r="AE191" s="112"/>
      <c r="AF191" s="36"/>
      <c r="AG191" s="112">
        <v>0</v>
      </c>
      <c r="AH191" s="36">
        <v>0</v>
      </c>
      <c r="AI191" s="112">
        <v>0</v>
      </c>
      <c r="AJ191" s="36">
        <v>0</v>
      </c>
      <c r="AK191" s="112"/>
      <c r="AL191" s="36">
        <f t="shared" si="401"/>
        <v>0</v>
      </c>
      <c r="AM191" s="64"/>
      <c r="AN191" s="36">
        <f t="shared" si="402"/>
        <v>0</v>
      </c>
      <c r="AO191" s="112"/>
      <c r="AP191" s="37">
        <f t="shared" si="403"/>
        <v>0</v>
      </c>
      <c r="AQ191" s="112"/>
      <c r="AR191" s="36">
        <f t="shared" si="404"/>
        <v>0</v>
      </c>
      <c r="AS191" s="112"/>
      <c r="AT191" s="36">
        <f t="shared" si="405"/>
        <v>0</v>
      </c>
      <c r="AU191" s="112"/>
      <c r="AV191" s="36">
        <f t="shared" si="406"/>
        <v>0</v>
      </c>
      <c r="AW191" s="39"/>
      <c r="AX191" s="36">
        <f t="shared" si="407"/>
        <v>0</v>
      </c>
      <c r="AY191" s="39"/>
      <c r="AZ191" s="36">
        <f t="shared" si="408"/>
        <v>0</v>
      </c>
      <c r="BA191" s="112"/>
      <c r="BB191" s="36">
        <f t="shared" si="409"/>
        <v>0</v>
      </c>
      <c r="BC191" s="112"/>
      <c r="BD191" s="36">
        <f t="shared" si="410"/>
        <v>0</v>
      </c>
      <c r="BE191" s="112"/>
      <c r="BF191" s="36">
        <f t="shared" si="411"/>
        <v>0</v>
      </c>
      <c r="BG191" s="112"/>
      <c r="BH191" s="36">
        <f t="shared" si="412"/>
        <v>0</v>
      </c>
      <c r="BI191" s="112"/>
      <c r="BJ191" s="36">
        <f t="shared" si="413"/>
        <v>0</v>
      </c>
      <c r="BK191" s="39"/>
      <c r="BL191" s="36">
        <f t="shared" si="414"/>
        <v>0</v>
      </c>
      <c r="BM191" s="112"/>
      <c r="BN191" s="36">
        <f t="shared" si="415"/>
        <v>0</v>
      </c>
      <c r="BO191" s="112"/>
      <c r="BP191" s="36">
        <f t="shared" si="416"/>
        <v>0</v>
      </c>
      <c r="BQ191" s="122"/>
      <c r="BR191" s="37">
        <f t="shared" si="417"/>
        <v>0</v>
      </c>
      <c r="BS191" s="112"/>
      <c r="BT191" s="36">
        <f t="shared" si="418"/>
        <v>0</v>
      </c>
      <c r="BU191" s="112"/>
      <c r="BV191" s="36">
        <f t="shared" si="419"/>
        <v>0</v>
      </c>
      <c r="BW191" s="123"/>
      <c r="BX191" s="36">
        <f t="shared" si="420"/>
        <v>0</v>
      </c>
      <c r="BY191" s="112"/>
      <c r="BZ191" s="36">
        <f t="shared" si="421"/>
        <v>0</v>
      </c>
      <c r="CA191" s="123"/>
      <c r="CB191" s="41">
        <f t="shared" si="422"/>
        <v>0</v>
      </c>
      <c r="CC191" s="112"/>
      <c r="CD191" s="36">
        <f t="shared" si="423"/>
        <v>0</v>
      </c>
      <c r="CE191" s="112"/>
      <c r="CF191" s="36">
        <f t="shared" si="424"/>
        <v>0</v>
      </c>
      <c r="CG191" s="107"/>
      <c r="CH191" s="36">
        <f t="shared" si="425"/>
        <v>0</v>
      </c>
      <c r="CI191" s="112"/>
      <c r="CJ191" s="36">
        <f t="shared" si="426"/>
        <v>0</v>
      </c>
      <c r="CK191" s="39"/>
      <c r="CL191" s="36">
        <f t="shared" si="427"/>
        <v>0</v>
      </c>
      <c r="CM191" s="39"/>
      <c r="CN191" s="36">
        <f t="shared" si="428"/>
        <v>0</v>
      </c>
      <c r="CO191" s="112"/>
      <c r="CP191" s="36">
        <f t="shared" si="429"/>
        <v>0</v>
      </c>
      <c r="CQ191" s="112"/>
      <c r="CR191" s="36">
        <f t="shared" si="430"/>
        <v>0</v>
      </c>
      <c r="CS191" s="112"/>
      <c r="CT191" s="36">
        <f t="shared" si="431"/>
        <v>0</v>
      </c>
      <c r="CU191" s="37"/>
      <c r="CV191" s="36">
        <f t="shared" si="432"/>
        <v>0</v>
      </c>
      <c r="CW191" s="37"/>
      <c r="CX191" s="36"/>
      <c r="CY191" s="36"/>
      <c r="CZ191" s="36">
        <f t="shared" si="433"/>
        <v>0</v>
      </c>
      <c r="DA191" s="36"/>
      <c r="DB191" s="36"/>
      <c r="DC191" s="36"/>
      <c r="DD191" s="36"/>
      <c r="DE191" s="43">
        <f t="shared" si="434"/>
        <v>0</v>
      </c>
      <c r="DF191" s="43">
        <f t="shared" si="434"/>
        <v>0</v>
      </c>
    </row>
    <row r="192" spans="1:110" ht="30" x14ac:dyDescent="0.25">
      <c r="A192" s="14"/>
      <c r="B192" s="14">
        <v>146</v>
      </c>
      <c r="C192" s="45" t="s">
        <v>477</v>
      </c>
      <c r="D192" s="96" t="s">
        <v>478</v>
      </c>
      <c r="E192" s="29">
        <v>13916</v>
      </c>
      <c r="F192" s="30">
        <v>1.7</v>
      </c>
      <c r="G192" s="31"/>
      <c r="H192" s="32">
        <v>1</v>
      </c>
      <c r="I192" s="33"/>
      <c r="J192" s="33"/>
      <c r="K192" s="34">
        <v>1.4</v>
      </c>
      <c r="L192" s="34">
        <v>1.68</v>
      </c>
      <c r="M192" s="34">
        <v>2.23</v>
      </c>
      <c r="N192" s="35">
        <v>2.57</v>
      </c>
      <c r="O192" s="121"/>
      <c r="P192" s="36">
        <f t="shared" si="395"/>
        <v>0</v>
      </c>
      <c r="Q192" s="112"/>
      <c r="R192" s="36">
        <f t="shared" si="396"/>
        <v>0</v>
      </c>
      <c r="S192" s="112"/>
      <c r="T192" s="37">
        <f t="shared" si="397"/>
        <v>0</v>
      </c>
      <c r="U192" s="112"/>
      <c r="V192" s="36">
        <f t="shared" si="398"/>
        <v>0</v>
      </c>
      <c r="W192" s="112"/>
      <c r="X192" s="36">
        <f t="shared" si="399"/>
        <v>0</v>
      </c>
      <c r="Y192" s="39"/>
      <c r="Z192" s="37">
        <f t="shared" si="400"/>
        <v>0</v>
      </c>
      <c r="AA192" s="64"/>
      <c r="AB192" s="36"/>
      <c r="AC192" s="112"/>
      <c r="AD192" s="36"/>
      <c r="AE192" s="112"/>
      <c r="AF192" s="36"/>
      <c r="AG192" s="112">
        <v>0</v>
      </c>
      <c r="AH192" s="36">
        <v>0</v>
      </c>
      <c r="AI192" s="112">
        <v>0</v>
      </c>
      <c r="AJ192" s="36">
        <v>0</v>
      </c>
      <c r="AK192" s="112"/>
      <c r="AL192" s="36">
        <f t="shared" si="401"/>
        <v>0</v>
      </c>
      <c r="AM192" s="64"/>
      <c r="AN192" s="36">
        <f t="shared" si="402"/>
        <v>0</v>
      </c>
      <c r="AO192" s="112"/>
      <c r="AP192" s="37">
        <f t="shared" si="403"/>
        <v>0</v>
      </c>
      <c r="AQ192" s="112"/>
      <c r="AR192" s="36">
        <f t="shared" si="404"/>
        <v>0</v>
      </c>
      <c r="AS192" s="112"/>
      <c r="AT192" s="36">
        <f t="shared" si="405"/>
        <v>0</v>
      </c>
      <c r="AU192" s="112"/>
      <c r="AV192" s="36">
        <f t="shared" si="406"/>
        <v>0</v>
      </c>
      <c r="AW192" s="39"/>
      <c r="AX192" s="36">
        <f t="shared" si="407"/>
        <v>0</v>
      </c>
      <c r="AY192" s="39"/>
      <c r="AZ192" s="36">
        <f t="shared" si="408"/>
        <v>0</v>
      </c>
      <c r="BA192" s="112"/>
      <c r="BB192" s="36">
        <f t="shared" si="409"/>
        <v>0</v>
      </c>
      <c r="BC192" s="112"/>
      <c r="BD192" s="36">
        <f t="shared" si="410"/>
        <v>0</v>
      </c>
      <c r="BE192" s="112"/>
      <c r="BF192" s="36">
        <f t="shared" si="411"/>
        <v>0</v>
      </c>
      <c r="BG192" s="112"/>
      <c r="BH192" s="36">
        <f t="shared" si="412"/>
        <v>0</v>
      </c>
      <c r="BI192" s="112"/>
      <c r="BJ192" s="36">
        <f t="shared" si="413"/>
        <v>0</v>
      </c>
      <c r="BK192" s="39"/>
      <c r="BL192" s="36">
        <f t="shared" si="414"/>
        <v>0</v>
      </c>
      <c r="BM192" s="112"/>
      <c r="BN192" s="36">
        <f t="shared" si="415"/>
        <v>0</v>
      </c>
      <c r="BO192" s="112"/>
      <c r="BP192" s="36">
        <f t="shared" si="416"/>
        <v>0</v>
      </c>
      <c r="BQ192" s="122"/>
      <c r="BR192" s="37">
        <f t="shared" si="417"/>
        <v>0</v>
      </c>
      <c r="BS192" s="112"/>
      <c r="BT192" s="36">
        <f t="shared" si="418"/>
        <v>0</v>
      </c>
      <c r="BU192" s="112"/>
      <c r="BV192" s="36">
        <f t="shared" si="419"/>
        <v>0</v>
      </c>
      <c r="BW192" s="123"/>
      <c r="BX192" s="36">
        <f t="shared" si="420"/>
        <v>0</v>
      </c>
      <c r="BY192" s="112"/>
      <c r="BZ192" s="36">
        <f t="shared" si="421"/>
        <v>0</v>
      </c>
      <c r="CA192" s="123"/>
      <c r="CB192" s="41">
        <f t="shared" si="422"/>
        <v>0</v>
      </c>
      <c r="CC192" s="112"/>
      <c r="CD192" s="36">
        <f t="shared" si="423"/>
        <v>0</v>
      </c>
      <c r="CE192" s="112"/>
      <c r="CF192" s="36">
        <f t="shared" si="424"/>
        <v>0</v>
      </c>
      <c r="CG192" s="107"/>
      <c r="CH192" s="36">
        <f t="shared" si="425"/>
        <v>0</v>
      </c>
      <c r="CI192" s="112"/>
      <c r="CJ192" s="36">
        <f t="shared" si="426"/>
        <v>0</v>
      </c>
      <c r="CK192" s="39"/>
      <c r="CL192" s="36">
        <f t="shared" si="427"/>
        <v>0</v>
      </c>
      <c r="CM192" s="39"/>
      <c r="CN192" s="36">
        <f t="shared" si="428"/>
        <v>0</v>
      </c>
      <c r="CO192" s="112"/>
      <c r="CP192" s="36">
        <f t="shared" si="429"/>
        <v>0</v>
      </c>
      <c r="CQ192" s="112"/>
      <c r="CR192" s="36">
        <f t="shared" si="430"/>
        <v>0</v>
      </c>
      <c r="CS192" s="112"/>
      <c r="CT192" s="36">
        <f t="shared" si="431"/>
        <v>0</v>
      </c>
      <c r="CU192" s="37"/>
      <c r="CV192" s="36">
        <f t="shared" si="432"/>
        <v>0</v>
      </c>
      <c r="CW192" s="37"/>
      <c r="CX192" s="36"/>
      <c r="CY192" s="36"/>
      <c r="CZ192" s="36">
        <f t="shared" si="433"/>
        <v>0</v>
      </c>
      <c r="DA192" s="36"/>
      <c r="DB192" s="36"/>
      <c r="DC192" s="36"/>
      <c r="DD192" s="36"/>
      <c r="DE192" s="43">
        <f t="shared" si="434"/>
        <v>0</v>
      </c>
      <c r="DF192" s="43">
        <f t="shared" si="434"/>
        <v>0</v>
      </c>
    </row>
    <row r="193" spans="1:110" ht="30" x14ac:dyDescent="0.25">
      <c r="A193" s="14"/>
      <c r="B193" s="14">
        <v>147</v>
      </c>
      <c r="C193" s="45" t="s">
        <v>479</v>
      </c>
      <c r="D193" s="97" t="s">
        <v>480</v>
      </c>
      <c r="E193" s="29">
        <v>13916</v>
      </c>
      <c r="F193" s="30">
        <v>2.06</v>
      </c>
      <c r="G193" s="31"/>
      <c r="H193" s="32">
        <v>1</v>
      </c>
      <c r="I193" s="33"/>
      <c r="J193" s="33"/>
      <c r="K193" s="34">
        <v>1.4</v>
      </c>
      <c r="L193" s="34">
        <v>1.68</v>
      </c>
      <c r="M193" s="34">
        <v>2.23</v>
      </c>
      <c r="N193" s="35">
        <v>2.57</v>
      </c>
      <c r="O193" s="46">
        <v>0</v>
      </c>
      <c r="P193" s="36">
        <f t="shared" si="395"/>
        <v>0</v>
      </c>
      <c r="Q193" s="39">
        <v>0</v>
      </c>
      <c r="R193" s="36">
        <f t="shared" si="396"/>
        <v>0</v>
      </c>
      <c r="S193" s="39">
        <v>0</v>
      </c>
      <c r="T193" s="37">
        <f t="shared" si="397"/>
        <v>0</v>
      </c>
      <c r="U193" s="39">
        <v>0</v>
      </c>
      <c r="V193" s="36">
        <f t="shared" si="398"/>
        <v>0</v>
      </c>
      <c r="W193" s="39">
        <v>0</v>
      </c>
      <c r="X193" s="36">
        <f t="shared" si="399"/>
        <v>0</v>
      </c>
      <c r="Y193" s="39"/>
      <c r="Z193" s="37">
        <f t="shared" si="400"/>
        <v>0</v>
      </c>
      <c r="AA193" s="64"/>
      <c r="AB193" s="36"/>
      <c r="AC193" s="39"/>
      <c r="AD193" s="36"/>
      <c r="AE193" s="39"/>
      <c r="AF193" s="36"/>
      <c r="AG193" s="39">
        <v>0</v>
      </c>
      <c r="AH193" s="36">
        <v>0</v>
      </c>
      <c r="AI193" s="39">
        <v>0</v>
      </c>
      <c r="AJ193" s="36">
        <v>0</v>
      </c>
      <c r="AK193" s="39">
        <v>0</v>
      </c>
      <c r="AL193" s="36">
        <f t="shared" si="401"/>
        <v>0</v>
      </c>
      <c r="AM193" s="64"/>
      <c r="AN193" s="36">
        <f t="shared" si="402"/>
        <v>0</v>
      </c>
      <c r="AO193" s="39"/>
      <c r="AP193" s="37">
        <f t="shared" si="403"/>
        <v>0</v>
      </c>
      <c r="AQ193" s="39">
        <v>0</v>
      </c>
      <c r="AR193" s="36">
        <f t="shared" si="404"/>
        <v>0</v>
      </c>
      <c r="AS193" s="39">
        <v>0</v>
      </c>
      <c r="AT193" s="36">
        <f t="shared" si="405"/>
        <v>0</v>
      </c>
      <c r="AU193" s="39"/>
      <c r="AV193" s="36">
        <f t="shared" si="406"/>
        <v>0</v>
      </c>
      <c r="AW193" s="39"/>
      <c r="AX193" s="36">
        <f t="shared" si="407"/>
        <v>0</v>
      </c>
      <c r="AY193" s="39"/>
      <c r="AZ193" s="36">
        <f t="shared" si="408"/>
        <v>0</v>
      </c>
      <c r="BA193" s="39">
        <v>0</v>
      </c>
      <c r="BB193" s="36">
        <f t="shared" si="409"/>
        <v>0</v>
      </c>
      <c r="BC193" s="39">
        <v>0</v>
      </c>
      <c r="BD193" s="36">
        <f t="shared" si="410"/>
        <v>0</v>
      </c>
      <c r="BE193" s="39">
        <v>0</v>
      </c>
      <c r="BF193" s="36">
        <f t="shared" si="411"/>
        <v>0</v>
      </c>
      <c r="BG193" s="39">
        <v>0</v>
      </c>
      <c r="BH193" s="36">
        <f t="shared" si="412"/>
        <v>0</v>
      </c>
      <c r="BI193" s="39">
        <v>0</v>
      </c>
      <c r="BJ193" s="36">
        <f t="shared" si="413"/>
        <v>0</v>
      </c>
      <c r="BK193" s="39"/>
      <c r="BL193" s="36">
        <f t="shared" si="414"/>
        <v>0</v>
      </c>
      <c r="BM193" s="39">
        <v>0</v>
      </c>
      <c r="BN193" s="36">
        <f t="shared" si="415"/>
        <v>0</v>
      </c>
      <c r="BO193" s="39">
        <v>0</v>
      </c>
      <c r="BP193" s="36">
        <f t="shared" si="416"/>
        <v>0</v>
      </c>
      <c r="BQ193" s="77">
        <v>0</v>
      </c>
      <c r="BR193" s="37">
        <f t="shared" si="417"/>
        <v>0</v>
      </c>
      <c r="BS193" s="39">
        <v>0</v>
      </c>
      <c r="BT193" s="36">
        <f t="shared" si="418"/>
        <v>0</v>
      </c>
      <c r="BU193" s="39">
        <v>0</v>
      </c>
      <c r="BV193" s="36">
        <f t="shared" si="419"/>
        <v>0</v>
      </c>
      <c r="BW193" s="44">
        <v>0</v>
      </c>
      <c r="BX193" s="36">
        <f t="shared" si="420"/>
        <v>0</v>
      </c>
      <c r="BY193" s="39">
        <v>0</v>
      </c>
      <c r="BZ193" s="36">
        <f t="shared" si="421"/>
        <v>0</v>
      </c>
      <c r="CA193" s="44"/>
      <c r="CB193" s="41">
        <f t="shared" si="422"/>
        <v>0</v>
      </c>
      <c r="CC193" s="39">
        <v>0</v>
      </c>
      <c r="CD193" s="36">
        <f t="shared" si="423"/>
        <v>0</v>
      </c>
      <c r="CE193" s="39">
        <v>0</v>
      </c>
      <c r="CF193" s="36">
        <f t="shared" si="424"/>
        <v>0</v>
      </c>
      <c r="CG193" s="37">
        <v>0</v>
      </c>
      <c r="CH193" s="36">
        <f t="shared" si="425"/>
        <v>0</v>
      </c>
      <c r="CI193" s="39">
        <v>0</v>
      </c>
      <c r="CJ193" s="36">
        <f t="shared" si="426"/>
        <v>0</v>
      </c>
      <c r="CK193" s="39"/>
      <c r="CL193" s="36">
        <f t="shared" si="427"/>
        <v>0</v>
      </c>
      <c r="CM193" s="39"/>
      <c r="CN193" s="36">
        <f t="shared" si="428"/>
        <v>0</v>
      </c>
      <c r="CO193" s="39">
        <v>0</v>
      </c>
      <c r="CP193" s="36">
        <f t="shared" si="429"/>
        <v>0</v>
      </c>
      <c r="CQ193" s="39">
        <v>0</v>
      </c>
      <c r="CR193" s="36">
        <f t="shared" si="430"/>
        <v>0</v>
      </c>
      <c r="CS193" s="39">
        <v>0</v>
      </c>
      <c r="CT193" s="36">
        <f t="shared" si="431"/>
        <v>0</v>
      </c>
      <c r="CU193" s="37"/>
      <c r="CV193" s="36">
        <f t="shared" si="432"/>
        <v>0</v>
      </c>
      <c r="CW193" s="37"/>
      <c r="CX193" s="36"/>
      <c r="CY193" s="36"/>
      <c r="CZ193" s="36">
        <f t="shared" si="433"/>
        <v>0</v>
      </c>
      <c r="DA193" s="36"/>
      <c r="DB193" s="36"/>
      <c r="DC193" s="36"/>
      <c r="DD193" s="36"/>
      <c r="DE193" s="43">
        <f t="shared" si="434"/>
        <v>0</v>
      </c>
      <c r="DF193" s="43">
        <f t="shared" si="434"/>
        <v>0</v>
      </c>
    </row>
    <row r="194" spans="1:110" ht="30" x14ac:dyDescent="0.25">
      <c r="A194" s="14"/>
      <c r="B194" s="14">
        <v>148</v>
      </c>
      <c r="C194" s="45" t="s">
        <v>481</v>
      </c>
      <c r="D194" s="97" t="s">
        <v>482</v>
      </c>
      <c r="E194" s="29">
        <v>13916</v>
      </c>
      <c r="F194" s="30">
        <v>2.17</v>
      </c>
      <c r="G194" s="31"/>
      <c r="H194" s="32">
        <v>1</v>
      </c>
      <c r="I194" s="33"/>
      <c r="J194" s="33"/>
      <c r="K194" s="34">
        <v>1.4</v>
      </c>
      <c r="L194" s="34">
        <v>1.68</v>
      </c>
      <c r="M194" s="34">
        <v>2.23</v>
      </c>
      <c r="N194" s="35">
        <v>2.57</v>
      </c>
      <c r="O194" s="46">
        <v>0</v>
      </c>
      <c r="P194" s="36">
        <f t="shared" si="395"/>
        <v>0</v>
      </c>
      <c r="Q194" s="39">
        <v>0</v>
      </c>
      <c r="R194" s="36">
        <f t="shared" si="396"/>
        <v>0</v>
      </c>
      <c r="S194" s="39">
        <v>0</v>
      </c>
      <c r="T194" s="37">
        <f t="shared" si="397"/>
        <v>0</v>
      </c>
      <c r="U194" s="39">
        <v>0</v>
      </c>
      <c r="V194" s="36">
        <f t="shared" si="398"/>
        <v>0</v>
      </c>
      <c r="W194" s="39">
        <v>0</v>
      </c>
      <c r="X194" s="36">
        <f t="shared" si="399"/>
        <v>0</v>
      </c>
      <c r="Y194" s="39"/>
      <c r="Z194" s="37">
        <f t="shared" si="400"/>
        <v>0</v>
      </c>
      <c r="AA194" s="64"/>
      <c r="AB194" s="36"/>
      <c r="AC194" s="39"/>
      <c r="AD194" s="36"/>
      <c r="AE194" s="39"/>
      <c r="AF194" s="36"/>
      <c r="AG194" s="39">
        <v>0</v>
      </c>
      <c r="AH194" s="36">
        <v>0</v>
      </c>
      <c r="AI194" s="39">
        <v>0</v>
      </c>
      <c r="AJ194" s="36">
        <v>0</v>
      </c>
      <c r="AK194" s="39">
        <v>0</v>
      </c>
      <c r="AL194" s="36">
        <f t="shared" si="401"/>
        <v>0</v>
      </c>
      <c r="AM194" s="64"/>
      <c r="AN194" s="36">
        <f t="shared" si="402"/>
        <v>0</v>
      </c>
      <c r="AO194" s="39"/>
      <c r="AP194" s="37">
        <f t="shared" si="403"/>
        <v>0</v>
      </c>
      <c r="AQ194" s="39">
        <v>0</v>
      </c>
      <c r="AR194" s="36">
        <f t="shared" si="404"/>
        <v>0</v>
      </c>
      <c r="AS194" s="39">
        <v>0</v>
      </c>
      <c r="AT194" s="36">
        <f t="shared" si="405"/>
        <v>0</v>
      </c>
      <c r="AU194" s="39"/>
      <c r="AV194" s="36">
        <f t="shared" si="406"/>
        <v>0</v>
      </c>
      <c r="AW194" s="39"/>
      <c r="AX194" s="36">
        <f t="shared" si="407"/>
        <v>0</v>
      </c>
      <c r="AY194" s="39"/>
      <c r="AZ194" s="36">
        <f t="shared" si="408"/>
        <v>0</v>
      </c>
      <c r="BA194" s="39">
        <v>0</v>
      </c>
      <c r="BB194" s="36">
        <f t="shared" si="409"/>
        <v>0</v>
      </c>
      <c r="BC194" s="39">
        <v>0</v>
      </c>
      <c r="BD194" s="36">
        <f t="shared" si="410"/>
        <v>0</v>
      </c>
      <c r="BE194" s="39">
        <v>0</v>
      </c>
      <c r="BF194" s="36">
        <f t="shared" si="411"/>
        <v>0</v>
      </c>
      <c r="BG194" s="39">
        <v>0</v>
      </c>
      <c r="BH194" s="36">
        <f t="shared" si="412"/>
        <v>0</v>
      </c>
      <c r="BI194" s="39">
        <v>0</v>
      </c>
      <c r="BJ194" s="36">
        <f t="shared" si="413"/>
        <v>0</v>
      </c>
      <c r="BK194" s="39"/>
      <c r="BL194" s="36">
        <f t="shared" si="414"/>
        <v>0</v>
      </c>
      <c r="BM194" s="39">
        <v>0</v>
      </c>
      <c r="BN194" s="36">
        <f t="shared" si="415"/>
        <v>0</v>
      </c>
      <c r="BO194" s="39">
        <v>0</v>
      </c>
      <c r="BP194" s="36">
        <f t="shared" si="416"/>
        <v>0</v>
      </c>
      <c r="BQ194" s="77">
        <v>0</v>
      </c>
      <c r="BR194" s="37">
        <f t="shared" si="417"/>
        <v>0</v>
      </c>
      <c r="BS194" s="39">
        <v>0</v>
      </c>
      <c r="BT194" s="36">
        <f t="shared" si="418"/>
        <v>0</v>
      </c>
      <c r="BU194" s="39">
        <v>0</v>
      </c>
      <c r="BV194" s="36">
        <f t="shared" si="419"/>
        <v>0</v>
      </c>
      <c r="BW194" s="44">
        <v>0</v>
      </c>
      <c r="BX194" s="36">
        <f t="shared" si="420"/>
        <v>0</v>
      </c>
      <c r="BY194" s="39">
        <v>0</v>
      </c>
      <c r="BZ194" s="36">
        <f t="shared" si="421"/>
        <v>0</v>
      </c>
      <c r="CA194" s="44"/>
      <c r="CB194" s="41">
        <f t="shared" si="422"/>
        <v>0</v>
      </c>
      <c r="CC194" s="39">
        <v>0</v>
      </c>
      <c r="CD194" s="36">
        <f t="shared" si="423"/>
        <v>0</v>
      </c>
      <c r="CE194" s="39">
        <v>0</v>
      </c>
      <c r="CF194" s="36">
        <f t="shared" si="424"/>
        <v>0</v>
      </c>
      <c r="CG194" s="37">
        <v>0</v>
      </c>
      <c r="CH194" s="36">
        <f t="shared" si="425"/>
        <v>0</v>
      </c>
      <c r="CI194" s="39">
        <v>0</v>
      </c>
      <c r="CJ194" s="36">
        <f t="shared" si="426"/>
        <v>0</v>
      </c>
      <c r="CK194" s="39"/>
      <c r="CL194" s="36">
        <f t="shared" si="427"/>
        <v>0</v>
      </c>
      <c r="CM194" s="39"/>
      <c r="CN194" s="36">
        <f t="shared" si="428"/>
        <v>0</v>
      </c>
      <c r="CO194" s="39">
        <v>0</v>
      </c>
      <c r="CP194" s="36">
        <f t="shared" si="429"/>
        <v>0</v>
      </c>
      <c r="CQ194" s="39">
        <v>0</v>
      </c>
      <c r="CR194" s="36">
        <f t="shared" si="430"/>
        <v>0</v>
      </c>
      <c r="CS194" s="39">
        <v>0</v>
      </c>
      <c r="CT194" s="36">
        <f t="shared" si="431"/>
        <v>0</v>
      </c>
      <c r="CU194" s="37"/>
      <c r="CV194" s="36">
        <f t="shared" si="432"/>
        <v>0</v>
      </c>
      <c r="CW194" s="37"/>
      <c r="CX194" s="36"/>
      <c r="CY194" s="36"/>
      <c r="CZ194" s="36">
        <f t="shared" si="433"/>
        <v>0</v>
      </c>
      <c r="DA194" s="36"/>
      <c r="DB194" s="36"/>
      <c r="DC194" s="36"/>
      <c r="DD194" s="36"/>
      <c r="DE194" s="43">
        <f t="shared" si="434"/>
        <v>0</v>
      </c>
      <c r="DF194" s="43">
        <f t="shared" si="434"/>
        <v>0</v>
      </c>
    </row>
    <row r="195" spans="1:110" ht="15" x14ac:dyDescent="0.25">
      <c r="A195" s="159">
        <v>33</v>
      </c>
      <c r="B195" s="159"/>
      <c r="C195" s="187" t="s">
        <v>483</v>
      </c>
      <c r="D195" s="185" t="s">
        <v>484</v>
      </c>
      <c r="E195" s="170">
        <v>13916</v>
      </c>
      <c r="F195" s="178"/>
      <c r="G195" s="172"/>
      <c r="H195" s="163"/>
      <c r="I195" s="139"/>
      <c r="J195" s="139"/>
      <c r="K195" s="173">
        <v>1.4</v>
      </c>
      <c r="L195" s="173">
        <v>1.68</v>
      </c>
      <c r="M195" s="173">
        <v>2.23</v>
      </c>
      <c r="N195" s="174">
        <v>2.57</v>
      </c>
      <c r="O195" s="179">
        <f>O196</f>
        <v>0</v>
      </c>
      <c r="P195" s="179">
        <f t="shared" ref="P195:CA195" si="435">P196</f>
        <v>0</v>
      </c>
      <c r="Q195" s="179">
        <f t="shared" si="435"/>
        <v>0</v>
      </c>
      <c r="R195" s="179">
        <f t="shared" si="435"/>
        <v>0</v>
      </c>
      <c r="S195" s="179">
        <f t="shared" si="435"/>
        <v>0</v>
      </c>
      <c r="T195" s="179">
        <f t="shared" si="435"/>
        <v>0</v>
      </c>
      <c r="U195" s="179">
        <f t="shared" si="435"/>
        <v>0</v>
      </c>
      <c r="V195" s="179">
        <f t="shared" si="435"/>
        <v>0</v>
      </c>
      <c r="W195" s="179">
        <f t="shared" si="435"/>
        <v>0</v>
      </c>
      <c r="X195" s="179">
        <f t="shared" si="435"/>
        <v>0</v>
      </c>
      <c r="Y195" s="179">
        <f t="shared" si="435"/>
        <v>0</v>
      </c>
      <c r="Z195" s="179">
        <f t="shared" si="435"/>
        <v>0</v>
      </c>
      <c r="AA195" s="179">
        <f t="shared" si="435"/>
        <v>0</v>
      </c>
      <c r="AB195" s="179">
        <f t="shared" si="435"/>
        <v>0</v>
      </c>
      <c r="AC195" s="179">
        <f t="shared" si="435"/>
        <v>0</v>
      </c>
      <c r="AD195" s="179">
        <f t="shared" si="435"/>
        <v>0</v>
      </c>
      <c r="AE195" s="179">
        <f t="shared" si="435"/>
        <v>0</v>
      </c>
      <c r="AF195" s="179">
        <f t="shared" si="435"/>
        <v>0</v>
      </c>
      <c r="AG195" s="179">
        <f t="shared" si="435"/>
        <v>0</v>
      </c>
      <c r="AH195" s="179">
        <f t="shared" si="435"/>
        <v>0</v>
      </c>
      <c r="AI195" s="179">
        <f t="shared" si="435"/>
        <v>0</v>
      </c>
      <c r="AJ195" s="179">
        <f t="shared" si="435"/>
        <v>0</v>
      </c>
      <c r="AK195" s="179">
        <f t="shared" si="435"/>
        <v>2</v>
      </c>
      <c r="AL195" s="179">
        <f t="shared" si="435"/>
        <v>51433.536</v>
      </c>
      <c r="AM195" s="179">
        <f t="shared" si="435"/>
        <v>0</v>
      </c>
      <c r="AN195" s="179">
        <f t="shared" si="435"/>
        <v>0</v>
      </c>
      <c r="AO195" s="179">
        <f t="shared" si="435"/>
        <v>0</v>
      </c>
      <c r="AP195" s="179">
        <f t="shared" si="435"/>
        <v>0</v>
      </c>
      <c r="AQ195" s="179">
        <f t="shared" si="435"/>
        <v>0</v>
      </c>
      <c r="AR195" s="179">
        <f t="shared" si="435"/>
        <v>0</v>
      </c>
      <c r="AS195" s="179">
        <f t="shared" si="435"/>
        <v>0</v>
      </c>
      <c r="AT195" s="179">
        <f t="shared" si="435"/>
        <v>0</v>
      </c>
      <c r="AU195" s="179">
        <f t="shared" si="435"/>
        <v>0</v>
      </c>
      <c r="AV195" s="179">
        <f t="shared" si="435"/>
        <v>0</v>
      </c>
      <c r="AW195" s="179">
        <f t="shared" si="435"/>
        <v>0</v>
      </c>
      <c r="AX195" s="179">
        <f t="shared" si="435"/>
        <v>0</v>
      </c>
      <c r="AY195" s="179">
        <f t="shared" si="435"/>
        <v>0</v>
      </c>
      <c r="AZ195" s="179">
        <f t="shared" si="435"/>
        <v>0</v>
      </c>
      <c r="BA195" s="179">
        <f t="shared" si="435"/>
        <v>0</v>
      </c>
      <c r="BB195" s="179">
        <f t="shared" si="435"/>
        <v>0</v>
      </c>
      <c r="BC195" s="179">
        <f t="shared" si="435"/>
        <v>0</v>
      </c>
      <c r="BD195" s="179">
        <f t="shared" si="435"/>
        <v>0</v>
      </c>
      <c r="BE195" s="179">
        <f t="shared" si="435"/>
        <v>0</v>
      </c>
      <c r="BF195" s="179">
        <f t="shared" si="435"/>
        <v>0</v>
      </c>
      <c r="BG195" s="179">
        <f t="shared" si="435"/>
        <v>0</v>
      </c>
      <c r="BH195" s="179">
        <f t="shared" si="435"/>
        <v>0</v>
      </c>
      <c r="BI195" s="179">
        <f t="shared" si="435"/>
        <v>0</v>
      </c>
      <c r="BJ195" s="179">
        <f t="shared" si="435"/>
        <v>0</v>
      </c>
      <c r="BK195" s="179">
        <f t="shared" si="435"/>
        <v>0</v>
      </c>
      <c r="BL195" s="179">
        <f t="shared" si="435"/>
        <v>0</v>
      </c>
      <c r="BM195" s="179">
        <f t="shared" si="435"/>
        <v>0</v>
      </c>
      <c r="BN195" s="179">
        <f t="shared" si="435"/>
        <v>0</v>
      </c>
      <c r="BO195" s="179">
        <f t="shared" si="435"/>
        <v>0</v>
      </c>
      <c r="BP195" s="179">
        <f t="shared" si="435"/>
        <v>0</v>
      </c>
      <c r="BQ195" s="179">
        <f t="shared" si="435"/>
        <v>0</v>
      </c>
      <c r="BR195" s="179">
        <f t="shared" si="435"/>
        <v>0</v>
      </c>
      <c r="BS195" s="179">
        <f t="shared" si="435"/>
        <v>0</v>
      </c>
      <c r="BT195" s="179">
        <f t="shared" si="435"/>
        <v>0</v>
      </c>
      <c r="BU195" s="179">
        <f t="shared" si="435"/>
        <v>0</v>
      </c>
      <c r="BV195" s="179">
        <f t="shared" si="435"/>
        <v>0</v>
      </c>
      <c r="BW195" s="179">
        <f t="shared" si="435"/>
        <v>0</v>
      </c>
      <c r="BX195" s="179">
        <f t="shared" si="435"/>
        <v>0</v>
      </c>
      <c r="BY195" s="179">
        <f t="shared" si="435"/>
        <v>0</v>
      </c>
      <c r="BZ195" s="179">
        <f t="shared" si="435"/>
        <v>0</v>
      </c>
      <c r="CA195" s="179">
        <f t="shared" si="435"/>
        <v>0</v>
      </c>
      <c r="CB195" s="179">
        <f t="shared" ref="CB195:DF195" si="436">CB196</f>
        <v>0</v>
      </c>
      <c r="CC195" s="179">
        <f t="shared" si="436"/>
        <v>5</v>
      </c>
      <c r="CD195" s="179">
        <f t="shared" si="436"/>
        <v>128583.84</v>
      </c>
      <c r="CE195" s="179">
        <f t="shared" si="436"/>
        <v>0</v>
      </c>
      <c r="CF195" s="179">
        <f t="shared" si="436"/>
        <v>0</v>
      </c>
      <c r="CG195" s="179">
        <f t="shared" si="436"/>
        <v>0</v>
      </c>
      <c r="CH195" s="179">
        <f t="shared" si="436"/>
        <v>0</v>
      </c>
      <c r="CI195" s="179">
        <f t="shared" si="436"/>
        <v>0</v>
      </c>
      <c r="CJ195" s="179">
        <f t="shared" si="436"/>
        <v>0</v>
      </c>
      <c r="CK195" s="179">
        <f t="shared" si="436"/>
        <v>0</v>
      </c>
      <c r="CL195" s="179">
        <f t="shared" si="436"/>
        <v>0</v>
      </c>
      <c r="CM195" s="179">
        <f t="shared" si="436"/>
        <v>0</v>
      </c>
      <c r="CN195" s="179">
        <f t="shared" si="436"/>
        <v>0</v>
      </c>
      <c r="CO195" s="179">
        <f t="shared" si="436"/>
        <v>0</v>
      </c>
      <c r="CP195" s="179">
        <f t="shared" si="436"/>
        <v>0</v>
      </c>
      <c r="CQ195" s="179">
        <f t="shared" si="436"/>
        <v>0</v>
      </c>
      <c r="CR195" s="179">
        <f t="shared" si="436"/>
        <v>0</v>
      </c>
      <c r="CS195" s="179">
        <f t="shared" si="436"/>
        <v>5</v>
      </c>
      <c r="CT195" s="179">
        <f t="shared" si="436"/>
        <v>196702.65999999997</v>
      </c>
      <c r="CU195" s="179">
        <f t="shared" si="436"/>
        <v>0</v>
      </c>
      <c r="CV195" s="179">
        <f t="shared" si="436"/>
        <v>0</v>
      </c>
      <c r="CW195" s="179">
        <f t="shared" si="436"/>
        <v>0</v>
      </c>
      <c r="CX195" s="179">
        <f t="shared" si="436"/>
        <v>0</v>
      </c>
      <c r="CY195" s="179">
        <f t="shared" si="436"/>
        <v>0</v>
      </c>
      <c r="CZ195" s="179">
        <f t="shared" si="436"/>
        <v>0</v>
      </c>
      <c r="DA195" s="179">
        <f t="shared" si="436"/>
        <v>0</v>
      </c>
      <c r="DB195" s="179">
        <f t="shared" si="436"/>
        <v>0</v>
      </c>
      <c r="DC195" s="179">
        <f t="shared" si="436"/>
        <v>0</v>
      </c>
      <c r="DD195" s="179">
        <f t="shared" si="436"/>
        <v>0</v>
      </c>
      <c r="DE195" s="179">
        <f t="shared" si="436"/>
        <v>12</v>
      </c>
      <c r="DF195" s="179">
        <f t="shared" si="436"/>
        <v>376720.03599999996</v>
      </c>
    </row>
    <row r="196" spans="1:110" x14ac:dyDescent="0.25">
      <c r="A196" s="14"/>
      <c r="B196" s="14">
        <v>149</v>
      </c>
      <c r="C196" s="45" t="s">
        <v>485</v>
      </c>
      <c r="D196" s="97" t="s">
        <v>486</v>
      </c>
      <c r="E196" s="29">
        <v>13916</v>
      </c>
      <c r="F196" s="30">
        <v>1.1000000000000001</v>
      </c>
      <c r="G196" s="31"/>
      <c r="H196" s="32">
        <v>1</v>
      </c>
      <c r="I196" s="33"/>
      <c r="J196" s="33"/>
      <c r="K196" s="34">
        <v>1.4</v>
      </c>
      <c r="L196" s="34">
        <v>1.68</v>
      </c>
      <c r="M196" s="34">
        <v>2.23</v>
      </c>
      <c r="N196" s="35">
        <v>2.57</v>
      </c>
      <c r="O196" s="46">
        <v>0</v>
      </c>
      <c r="P196" s="36">
        <f>SUM(O196*$E196*$F196*$H196*$K196*$P$10)</f>
        <v>0</v>
      </c>
      <c r="Q196" s="39">
        <v>0</v>
      </c>
      <c r="R196" s="36">
        <f>SUM(Q196*$E196*$F196*$H196*$K196*$R$10)</f>
        <v>0</v>
      </c>
      <c r="S196" s="39">
        <v>0</v>
      </c>
      <c r="T196" s="37">
        <f>SUM(S196*$E196*$F196*$H196*$K196*$T$10)</f>
        <v>0</v>
      </c>
      <c r="U196" s="39">
        <v>0</v>
      </c>
      <c r="V196" s="36">
        <f>SUM(U196*$E196*$F196*$H196*$K196*$V$10)</f>
        <v>0</v>
      </c>
      <c r="W196" s="39">
        <v>0</v>
      </c>
      <c r="X196" s="36">
        <f>SUM(W196*$E196*$F196*$H196*$K196*$X$10)</f>
        <v>0</v>
      </c>
      <c r="Y196" s="39"/>
      <c r="Z196" s="37">
        <f>SUM(Y196*$E196*$F196*$H196*$K196*$Z$10)</f>
        <v>0</v>
      </c>
      <c r="AA196" s="64">
        <v>0</v>
      </c>
      <c r="AB196" s="36">
        <v>0</v>
      </c>
      <c r="AC196" s="39">
        <v>0</v>
      </c>
      <c r="AD196" s="36">
        <v>0</v>
      </c>
      <c r="AE196" s="39">
        <v>0</v>
      </c>
      <c r="AF196" s="36">
        <v>0</v>
      </c>
      <c r="AG196" s="39">
        <v>0</v>
      </c>
      <c r="AH196" s="36">
        <v>0</v>
      </c>
      <c r="AI196" s="39">
        <v>0</v>
      </c>
      <c r="AJ196" s="36">
        <v>0</v>
      </c>
      <c r="AK196" s="71">
        <v>2</v>
      </c>
      <c r="AL196" s="36">
        <f>AK196*$E196*$F196*$H196*$L196*$AL$10</f>
        <v>51433.536</v>
      </c>
      <c r="AM196" s="64"/>
      <c r="AN196" s="36">
        <f>SUM(AM196*$E196*$F196*$H196*$K196*$AN$10)</f>
        <v>0</v>
      </c>
      <c r="AO196" s="39"/>
      <c r="AP196" s="37">
        <f>SUM(AO196*$E196*$F196*$H196*$K196*$AP$10)</f>
        <v>0</v>
      </c>
      <c r="AQ196" s="39">
        <v>0</v>
      </c>
      <c r="AR196" s="36">
        <f>SUM(AQ196*$E196*$F196*$H196*$K196*$AR$10)</f>
        <v>0</v>
      </c>
      <c r="AS196" s="39">
        <v>0</v>
      </c>
      <c r="AT196" s="36">
        <f>SUM(AS196*$E196*$F196*$H196*$K196*$AT$10)</f>
        <v>0</v>
      </c>
      <c r="AU196" s="39"/>
      <c r="AV196" s="36">
        <f>SUM(AU196*$E196*$F196*$H196*$K196*$AV$10)</f>
        <v>0</v>
      </c>
      <c r="AW196" s="39"/>
      <c r="AX196" s="36">
        <f>SUM(AW196*$E196*$F196*$H196*$K196*$AX$10)</f>
        <v>0</v>
      </c>
      <c r="AY196" s="39"/>
      <c r="AZ196" s="36">
        <f>SUM(AY196*$E196*$F196*$H196*$K196*$AZ$10)</f>
        <v>0</v>
      </c>
      <c r="BA196" s="39">
        <v>0</v>
      </c>
      <c r="BB196" s="36">
        <f>SUM(BA196*$E196*$F196*$H196*$K196*$BB$10)</f>
        <v>0</v>
      </c>
      <c r="BC196" s="39"/>
      <c r="BD196" s="36">
        <f>SUM(BC196*$E196*$F196*$H196*$K196*$BD$10)</f>
        <v>0</v>
      </c>
      <c r="BE196" s="39"/>
      <c r="BF196" s="36">
        <f>SUM(BE196*$E196*$F196*$H196*$K196*$BF$10)</f>
        <v>0</v>
      </c>
      <c r="BG196" s="39">
        <v>0</v>
      </c>
      <c r="BH196" s="36">
        <f>SUM(BG196*$E196*$F196*$H196*$K196*$BH$10)</f>
        <v>0</v>
      </c>
      <c r="BI196" s="39"/>
      <c r="BJ196" s="36">
        <f>SUM(BI196*$E196*$F196*$H196*$K196*$BJ$10)</f>
        <v>0</v>
      </c>
      <c r="BK196" s="39"/>
      <c r="BL196" s="36">
        <f>SUM(BK196*$E196*$F196*$H196*$K196*$BL$10)</f>
        <v>0</v>
      </c>
      <c r="BM196" s="39">
        <v>0</v>
      </c>
      <c r="BN196" s="36">
        <f>BM196*$E196*$F196*$H196*$L196*$BN$10</f>
        <v>0</v>
      </c>
      <c r="BO196" s="39">
        <v>0</v>
      </c>
      <c r="BP196" s="36">
        <f>BO196*$E196*$F196*$H196*$L196*$BP$10</f>
        <v>0</v>
      </c>
      <c r="BQ196" s="77">
        <v>0</v>
      </c>
      <c r="BR196" s="37">
        <f>BQ196*$E196*$F196*$H196*$L196*$BR$10</f>
        <v>0</v>
      </c>
      <c r="BS196" s="39">
        <v>0</v>
      </c>
      <c r="BT196" s="36">
        <f>BS196*$E196*$F196*$H196*$L196*$BT$10</f>
        <v>0</v>
      </c>
      <c r="BU196" s="39">
        <v>0</v>
      </c>
      <c r="BV196" s="36">
        <f>BU196*$E196*$F196*$H196*$L196*$BV$10</f>
        <v>0</v>
      </c>
      <c r="BW196" s="44">
        <v>0</v>
      </c>
      <c r="BX196" s="36">
        <f>BW196*$E196*$F196*$H196*$L196*$BX$10</f>
        <v>0</v>
      </c>
      <c r="BY196" s="39"/>
      <c r="BZ196" s="36">
        <f>BY196*$E196*$F196*$H196*$L196*$BZ$10</f>
        <v>0</v>
      </c>
      <c r="CA196" s="44"/>
      <c r="CB196" s="41">
        <f>CA196*$E196*$F196*$H196*$L196*$CB$10</f>
        <v>0</v>
      </c>
      <c r="CC196" s="71">
        <v>5</v>
      </c>
      <c r="CD196" s="36">
        <f>CC196*$E196*$F196*$H196*$L196*$CD$10</f>
        <v>128583.84</v>
      </c>
      <c r="CE196" s="39">
        <v>0</v>
      </c>
      <c r="CF196" s="36">
        <f>CE196*$E196*$F196*$H196*$L196*$CF$10</f>
        <v>0</v>
      </c>
      <c r="CG196" s="37"/>
      <c r="CH196" s="36">
        <f>CG196*$E196*$F196*$H196*$L196*$CH$10</f>
        <v>0</v>
      </c>
      <c r="CI196" s="39"/>
      <c r="CJ196" s="36">
        <f>CI196*$E196*$F196*$H196*$L196*$CJ$10</f>
        <v>0</v>
      </c>
      <c r="CK196" s="39"/>
      <c r="CL196" s="36">
        <f>CK196*$E196*$F196*$H196*$L196*$CL$10</f>
        <v>0</v>
      </c>
      <c r="CM196" s="39"/>
      <c r="CN196" s="36">
        <f>CM196*$E196*$F196*$H196*$L196*$CN$10</f>
        <v>0</v>
      </c>
      <c r="CO196" s="39"/>
      <c r="CP196" s="36">
        <f>CO196*$E196*$F196*$H196*$L196*$CP$10</f>
        <v>0</v>
      </c>
      <c r="CQ196" s="39">
        <v>0</v>
      </c>
      <c r="CR196" s="36">
        <f>CQ196*$E196*$F196*$H196*$M196*$CR$10</f>
        <v>0</v>
      </c>
      <c r="CS196" s="37">
        <v>5</v>
      </c>
      <c r="CT196" s="36">
        <f>CS196*$E196*$F196*$H196*$N196*$CT$10</f>
        <v>196702.65999999997</v>
      </c>
      <c r="CU196" s="37"/>
      <c r="CV196" s="36">
        <f>CU196*E196*F196*H196</f>
        <v>0</v>
      </c>
      <c r="CW196" s="37"/>
      <c r="CX196" s="36"/>
      <c r="CY196" s="36"/>
      <c r="CZ196" s="36">
        <f>SUM(CY196*$E196*$F196*$H196*$K196*$R$10)</f>
        <v>0</v>
      </c>
      <c r="DA196" s="36"/>
      <c r="DB196" s="36"/>
      <c r="DC196" s="36"/>
      <c r="DD196" s="36"/>
      <c r="DE196" s="43">
        <f>SUM(Q196+O196+AA196+S196+U196+AC196+Y196+W196+AE196+AI196+AG196+AK196+AM196+AQ196+BM196+BS196+AO196+BA196+BC196+CE196+CG196+CC196+CI196+CK196+BW196+BY196+AS196+AU196+AW196+AY196+BO196+BQ196+BU196+BE196+BG196+BI196+BK196+CA196+CM196+CO196+CQ196+CS196+CU196+CW196+DA196+DC196)</f>
        <v>12</v>
      </c>
      <c r="DF196" s="43">
        <f>SUM(R196+P196+AB196+T196+V196+AD196+Z196+X196+AF196+AJ196+AH196+AL196+AN196+AR196+BN196+BT196+AP196+BB196+BD196+CF196+CH196+CD196+CJ196+CL196+BX196+BZ196+AT196+AV196+AX196+AZ196+BP196+BR196+BV196+BF196+BH196+BJ196+BL196+CB196+CN196+CP196+CR196+CT196+CV196+CX196+DB196+DD196)</f>
        <v>376720.03599999996</v>
      </c>
    </row>
    <row r="197" spans="1:110" ht="15" x14ac:dyDescent="0.25">
      <c r="A197" s="159">
        <v>34</v>
      </c>
      <c r="B197" s="159"/>
      <c r="C197" s="187" t="s">
        <v>487</v>
      </c>
      <c r="D197" s="185" t="s">
        <v>488</v>
      </c>
      <c r="E197" s="170">
        <v>13916</v>
      </c>
      <c r="F197" s="178"/>
      <c r="G197" s="172"/>
      <c r="H197" s="163"/>
      <c r="I197" s="139"/>
      <c r="J197" s="139"/>
      <c r="K197" s="173">
        <v>1.4</v>
      </c>
      <c r="L197" s="173">
        <v>1.68</v>
      </c>
      <c r="M197" s="173">
        <v>2.23</v>
      </c>
      <c r="N197" s="174">
        <v>2.57</v>
      </c>
      <c r="O197" s="179">
        <f t="shared" ref="O197:AT197" si="437">SUM(O198:O200)</f>
        <v>0</v>
      </c>
      <c r="P197" s="179">
        <f t="shared" si="437"/>
        <v>0</v>
      </c>
      <c r="Q197" s="179">
        <f t="shared" si="437"/>
        <v>0</v>
      </c>
      <c r="R197" s="179">
        <f t="shared" si="437"/>
        <v>0</v>
      </c>
      <c r="S197" s="179">
        <f t="shared" si="437"/>
        <v>0</v>
      </c>
      <c r="T197" s="179">
        <f t="shared" si="437"/>
        <v>0</v>
      </c>
      <c r="U197" s="179">
        <f t="shared" si="437"/>
        <v>0</v>
      </c>
      <c r="V197" s="179">
        <f t="shared" si="437"/>
        <v>0</v>
      </c>
      <c r="W197" s="179">
        <f t="shared" si="437"/>
        <v>0</v>
      </c>
      <c r="X197" s="179">
        <f t="shared" si="437"/>
        <v>0</v>
      </c>
      <c r="Y197" s="179">
        <f t="shared" si="437"/>
        <v>0</v>
      </c>
      <c r="Z197" s="179">
        <f t="shared" si="437"/>
        <v>0</v>
      </c>
      <c r="AA197" s="179">
        <f t="shared" si="437"/>
        <v>0</v>
      </c>
      <c r="AB197" s="179">
        <f t="shared" si="437"/>
        <v>0</v>
      </c>
      <c r="AC197" s="179">
        <f t="shared" si="437"/>
        <v>0</v>
      </c>
      <c r="AD197" s="179">
        <f t="shared" si="437"/>
        <v>0</v>
      </c>
      <c r="AE197" s="179">
        <f t="shared" si="437"/>
        <v>30</v>
      </c>
      <c r="AF197" s="179">
        <f t="shared" si="437"/>
        <v>533817.76</v>
      </c>
      <c r="AG197" s="179">
        <f t="shared" si="437"/>
        <v>0</v>
      </c>
      <c r="AH197" s="179">
        <f t="shared" si="437"/>
        <v>0</v>
      </c>
      <c r="AI197" s="179">
        <f t="shared" si="437"/>
        <v>0</v>
      </c>
      <c r="AJ197" s="179">
        <f t="shared" si="437"/>
        <v>0</v>
      </c>
      <c r="AK197" s="179">
        <f t="shared" si="437"/>
        <v>0</v>
      </c>
      <c r="AL197" s="179">
        <f t="shared" si="437"/>
        <v>0</v>
      </c>
      <c r="AM197" s="179">
        <f t="shared" si="437"/>
        <v>0</v>
      </c>
      <c r="AN197" s="179">
        <f t="shared" si="437"/>
        <v>0</v>
      </c>
      <c r="AO197" s="179">
        <f t="shared" si="437"/>
        <v>0</v>
      </c>
      <c r="AP197" s="179">
        <f t="shared" si="437"/>
        <v>0</v>
      </c>
      <c r="AQ197" s="179">
        <f t="shared" si="437"/>
        <v>0</v>
      </c>
      <c r="AR197" s="179">
        <f t="shared" si="437"/>
        <v>0</v>
      </c>
      <c r="AS197" s="179">
        <f t="shared" si="437"/>
        <v>0</v>
      </c>
      <c r="AT197" s="179">
        <f t="shared" si="437"/>
        <v>0</v>
      </c>
      <c r="AU197" s="179">
        <f t="shared" ref="AU197:DF197" si="438">SUM(AU198:AU200)</f>
        <v>0</v>
      </c>
      <c r="AV197" s="179">
        <f t="shared" si="438"/>
        <v>0</v>
      </c>
      <c r="AW197" s="179">
        <f t="shared" si="438"/>
        <v>0</v>
      </c>
      <c r="AX197" s="179">
        <f t="shared" si="438"/>
        <v>0</v>
      </c>
      <c r="AY197" s="179">
        <f t="shared" si="438"/>
        <v>0</v>
      </c>
      <c r="AZ197" s="179">
        <f t="shared" si="438"/>
        <v>0</v>
      </c>
      <c r="BA197" s="179">
        <f t="shared" si="438"/>
        <v>0</v>
      </c>
      <c r="BB197" s="179">
        <f t="shared" si="438"/>
        <v>0</v>
      </c>
      <c r="BC197" s="179">
        <f t="shared" si="438"/>
        <v>0</v>
      </c>
      <c r="BD197" s="179">
        <f t="shared" si="438"/>
        <v>0</v>
      </c>
      <c r="BE197" s="179">
        <f t="shared" si="438"/>
        <v>0</v>
      </c>
      <c r="BF197" s="179">
        <f t="shared" si="438"/>
        <v>0</v>
      </c>
      <c r="BG197" s="179">
        <f t="shared" si="438"/>
        <v>0</v>
      </c>
      <c r="BH197" s="179">
        <f t="shared" si="438"/>
        <v>0</v>
      </c>
      <c r="BI197" s="179">
        <f t="shared" si="438"/>
        <v>0</v>
      </c>
      <c r="BJ197" s="179">
        <f t="shared" si="438"/>
        <v>0</v>
      </c>
      <c r="BK197" s="179">
        <f t="shared" si="438"/>
        <v>0</v>
      </c>
      <c r="BL197" s="179">
        <f t="shared" si="438"/>
        <v>0</v>
      </c>
      <c r="BM197" s="179">
        <f t="shared" si="438"/>
        <v>0</v>
      </c>
      <c r="BN197" s="179">
        <f t="shared" si="438"/>
        <v>0</v>
      </c>
      <c r="BO197" s="179">
        <f t="shared" si="438"/>
        <v>0</v>
      </c>
      <c r="BP197" s="179">
        <f t="shared" si="438"/>
        <v>0</v>
      </c>
      <c r="BQ197" s="179">
        <f t="shared" si="438"/>
        <v>0</v>
      </c>
      <c r="BR197" s="179">
        <f t="shared" si="438"/>
        <v>0</v>
      </c>
      <c r="BS197" s="179">
        <f t="shared" si="438"/>
        <v>39</v>
      </c>
      <c r="BT197" s="179">
        <f t="shared" si="438"/>
        <v>1044568.3584</v>
      </c>
      <c r="BU197" s="179">
        <f t="shared" si="438"/>
        <v>0</v>
      </c>
      <c r="BV197" s="179">
        <f t="shared" si="438"/>
        <v>0</v>
      </c>
      <c r="BW197" s="179">
        <f t="shared" si="438"/>
        <v>0</v>
      </c>
      <c r="BX197" s="179">
        <f t="shared" si="438"/>
        <v>0</v>
      </c>
      <c r="BY197" s="179">
        <f t="shared" si="438"/>
        <v>0</v>
      </c>
      <c r="BZ197" s="179">
        <f t="shared" si="438"/>
        <v>0</v>
      </c>
      <c r="CA197" s="179">
        <f t="shared" si="438"/>
        <v>0</v>
      </c>
      <c r="CB197" s="179">
        <f t="shared" si="438"/>
        <v>0</v>
      </c>
      <c r="CC197" s="179">
        <f t="shared" si="438"/>
        <v>40</v>
      </c>
      <c r="CD197" s="179">
        <f t="shared" si="438"/>
        <v>841639.68</v>
      </c>
      <c r="CE197" s="179">
        <f t="shared" si="438"/>
        <v>0</v>
      </c>
      <c r="CF197" s="179">
        <f t="shared" si="438"/>
        <v>0</v>
      </c>
      <c r="CG197" s="179">
        <f t="shared" si="438"/>
        <v>4</v>
      </c>
      <c r="CH197" s="179">
        <f t="shared" si="438"/>
        <v>82293.657599999991</v>
      </c>
      <c r="CI197" s="179">
        <f t="shared" si="438"/>
        <v>0</v>
      </c>
      <c r="CJ197" s="179">
        <f t="shared" si="438"/>
        <v>0</v>
      </c>
      <c r="CK197" s="179">
        <f t="shared" si="438"/>
        <v>0</v>
      </c>
      <c r="CL197" s="179">
        <f t="shared" si="438"/>
        <v>0</v>
      </c>
      <c r="CM197" s="179">
        <f t="shared" si="438"/>
        <v>0</v>
      </c>
      <c r="CN197" s="179">
        <f t="shared" si="438"/>
        <v>0</v>
      </c>
      <c r="CO197" s="179">
        <f t="shared" si="438"/>
        <v>0</v>
      </c>
      <c r="CP197" s="179">
        <f t="shared" si="438"/>
        <v>0</v>
      </c>
      <c r="CQ197" s="179">
        <f t="shared" si="438"/>
        <v>3</v>
      </c>
      <c r="CR197" s="179">
        <f t="shared" si="438"/>
        <v>81926.275199999989</v>
      </c>
      <c r="CS197" s="179">
        <f t="shared" si="438"/>
        <v>12</v>
      </c>
      <c r="CT197" s="179">
        <f t="shared" si="438"/>
        <v>377669.10719999997</v>
      </c>
      <c r="CU197" s="179">
        <f t="shared" si="438"/>
        <v>0</v>
      </c>
      <c r="CV197" s="179">
        <f t="shared" si="438"/>
        <v>0</v>
      </c>
      <c r="CW197" s="179">
        <f t="shared" si="438"/>
        <v>0</v>
      </c>
      <c r="CX197" s="179">
        <f t="shared" si="438"/>
        <v>0</v>
      </c>
      <c r="CY197" s="179">
        <f t="shared" si="438"/>
        <v>0</v>
      </c>
      <c r="CZ197" s="179">
        <f t="shared" si="438"/>
        <v>0</v>
      </c>
      <c r="DA197" s="179">
        <f t="shared" si="438"/>
        <v>0</v>
      </c>
      <c r="DB197" s="179">
        <f t="shared" si="438"/>
        <v>0</v>
      </c>
      <c r="DC197" s="179">
        <f t="shared" si="438"/>
        <v>0</v>
      </c>
      <c r="DD197" s="179">
        <f t="shared" si="438"/>
        <v>0</v>
      </c>
      <c r="DE197" s="179">
        <f t="shared" si="438"/>
        <v>128</v>
      </c>
      <c r="DF197" s="179">
        <f t="shared" si="438"/>
        <v>2961914.8383999998</v>
      </c>
    </row>
    <row r="198" spans="1:110" ht="45" x14ac:dyDescent="0.25">
      <c r="A198" s="14"/>
      <c r="B198" s="14">
        <v>150</v>
      </c>
      <c r="C198" s="45" t="s">
        <v>489</v>
      </c>
      <c r="D198" s="96" t="s">
        <v>490</v>
      </c>
      <c r="E198" s="29">
        <v>13916</v>
      </c>
      <c r="F198" s="30">
        <v>0.88</v>
      </c>
      <c r="G198" s="31"/>
      <c r="H198" s="32">
        <v>1</v>
      </c>
      <c r="I198" s="33"/>
      <c r="J198" s="33"/>
      <c r="K198" s="34">
        <v>1.4</v>
      </c>
      <c r="L198" s="34">
        <v>1.68</v>
      </c>
      <c r="M198" s="34">
        <v>2.23</v>
      </c>
      <c r="N198" s="35">
        <v>2.57</v>
      </c>
      <c r="O198" s="46">
        <v>0</v>
      </c>
      <c r="P198" s="36">
        <f>SUM(O198*$E198*$F198*$H198*$K198*$P$10)</f>
        <v>0</v>
      </c>
      <c r="Q198" s="39">
        <v>0</v>
      </c>
      <c r="R198" s="36">
        <f>SUM(Q198*$E198*$F198*$H198*$K198*$R$10)</f>
        <v>0</v>
      </c>
      <c r="S198" s="39">
        <v>0</v>
      </c>
      <c r="T198" s="37">
        <f>SUM(S198*$E198*$F198*$H198*$K198*$T$10)</f>
        <v>0</v>
      </c>
      <c r="U198" s="39">
        <v>0</v>
      </c>
      <c r="V198" s="36">
        <f>SUM(U198*$E198*$F198*$H198*$K198*$V$10)</f>
        <v>0</v>
      </c>
      <c r="W198" s="39">
        <v>0</v>
      </c>
      <c r="X198" s="36">
        <f>SUM(W198*$E198*$F198*$H198*$K198*$X$10)</f>
        <v>0</v>
      </c>
      <c r="Y198" s="39"/>
      <c r="Z198" s="37">
        <f>SUM(Y198*$E198*$F198*$H198*$K198*$Z$10)</f>
        <v>0</v>
      </c>
      <c r="AA198" s="64">
        <v>0</v>
      </c>
      <c r="AB198" s="36">
        <v>0</v>
      </c>
      <c r="AC198" s="39">
        <v>0</v>
      </c>
      <c r="AD198" s="36">
        <v>0</v>
      </c>
      <c r="AE198" s="37">
        <v>5</v>
      </c>
      <c r="AF198" s="36">
        <f>AE198*E198*F198*H198*K198</f>
        <v>85722.559999999998</v>
      </c>
      <c r="AG198" s="39">
        <v>0</v>
      </c>
      <c r="AH198" s="36">
        <v>0</v>
      </c>
      <c r="AI198" s="39">
        <v>0</v>
      </c>
      <c r="AJ198" s="36">
        <v>0</v>
      </c>
      <c r="AK198" s="81"/>
      <c r="AL198" s="36">
        <f>AK198*$E198*$F198*$H198*$L198*$AL$10</f>
        <v>0</v>
      </c>
      <c r="AM198" s="64"/>
      <c r="AN198" s="36">
        <f>SUM(AM198*$E198*$F198*$H198*$K198*$AN$10)</f>
        <v>0</v>
      </c>
      <c r="AO198" s="39"/>
      <c r="AP198" s="37">
        <f>SUM(AO198*$E198*$F198*$H198*$K198*$AP$10)</f>
        <v>0</v>
      </c>
      <c r="AQ198" s="39">
        <v>0</v>
      </c>
      <c r="AR198" s="36">
        <f>SUM(AQ198*$E198*$F198*$H198*$K198*$AR$10)</f>
        <v>0</v>
      </c>
      <c r="AS198" s="39">
        <v>0</v>
      </c>
      <c r="AT198" s="36">
        <f>SUM(AS198*$E198*$F198*$H198*$K198*$AT$10)</f>
        <v>0</v>
      </c>
      <c r="AU198" s="39"/>
      <c r="AV198" s="36">
        <f>SUM(AU198*$E198*$F198*$H198*$K198*$AV$10)</f>
        <v>0</v>
      </c>
      <c r="AW198" s="39"/>
      <c r="AX198" s="36">
        <f>SUM(AW198*$E198*$F198*$H198*$K198*$AX$10)</f>
        <v>0</v>
      </c>
      <c r="AY198" s="39"/>
      <c r="AZ198" s="36">
        <f>SUM(AY198*$E198*$F198*$H198*$K198*$AZ$10)</f>
        <v>0</v>
      </c>
      <c r="BA198" s="39">
        <v>0</v>
      </c>
      <c r="BB198" s="36">
        <f>SUM(BA198*$E198*$F198*$H198*$K198*$BB$10)</f>
        <v>0</v>
      </c>
      <c r="BC198" s="39">
        <v>0</v>
      </c>
      <c r="BD198" s="36">
        <f>SUM(BC198*$E198*$F198*$H198*$K198*$BD$10)</f>
        <v>0</v>
      </c>
      <c r="BE198" s="39">
        <v>0</v>
      </c>
      <c r="BF198" s="36">
        <f>SUM(BE198*$E198*$F198*$H198*$K198*$BF$10)</f>
        <v>0</v>
      </c>
      <c r="BG198" s="39">
        <v>0</v>
      </c>
      <c r="BH198" s="36">
        <f>SUM(BG198*$E198*$F198*$H198*$K198*$BH$10)</f>
        <v>0</v>
      </c>
      <c r="BI198" s="39">
        <v>0</v>
      </c>
      <c r="BJ198" s="36">
        <f>SUM(BI198*$E198*$F198*$H198*$K198*$BJ$10)</f>
        <v>0</v>
      </c>
      <c r="BK198" s="39"/>
      <c r="BL198" s="36">
        <f>SUM(BK198*$E198*$F198*$H198*$K198*$BL$10)</f>
        <v>0</v>
      </c>
      <c r="BM198" s="39">
        <v>0</v>
      </c>
      <c r="BN198" s="36">
        <f>BM198*$E198*$F198*$H198*$L198*$BN$10</f>
        <v>0</v>
      </c>
      <c r="BO198" s="39">
        <v>0</v>
      </c>
      <c r="BP198" s="36">
        <f>BO198*$E198*$F198*$H198*$L198*$BP$10</f>
        <v>0</v>
      </c>
      <c r="BQ198" s="77">
        <v>0</v>
      </c>
      <c r="BR198" s="37">
        <f>BQ198*$E198*$F198*$H198*$L198*$BR$10</f>
        <v>0</v>
      </c>
      <c r="BS198" s="37">
        <v>20</v>
      </c>
      <c r="BT198" s="36">
        <f>BS198*$E198*$F198*$H198*$L198*$BT$10</f>
        <v>411468.288</v>
      </c>
      <c r="BU198" s="39">
        <v>0</v>
      </c>
      <c r="BV198" s="36">
        <f>BU198*$E198*$F198*$H198*$L198*$BV$10</f>
        <v>0</v>
      </c>
      <c r="BW198" s="44">
        <v>0</v>
      </c>
      <c r="BX198" s="36">
        <f>BW198*$E198*$F198*$H198*$L198*$BX$10</f>
        <v>0</v>
      </c>
      <c r="BY198" s="39">
        <v>0</v>
      </c>
      <c r="BZ198" s="36">
        <f>BY198*$E198*$F198*$H198*$L198*$BZ$10</f>
        <v>0</v>
      </c>
      <c r="CA198" s="44"/>
      <c r="CB198" s="41">
        <f>CA198*$E198*$F198*$H198*$L198*$CB$10</f>
        <v>0</v>
      </c>
      <c r="CC198" s="71">
        <v>20</v>
      </c>
      <c r="CD198" s="36">
        <f>CC198*$E198*$F198*$H198*$L198*$CD$10</f>
        <v>411468.288</v>
      </c>
      <c r="CE198" s="39"/>
      <c r="CF198" s="36">
        <f>CE198*$E198*$F198*$H198*$L198*$CF$10</f>
        <v>0</v>
      </c>
      <c r="CG198" s="37">
        <v>4</v>
      </c>
      <c r="CH198" s="36">
        <f>CG198*$E198*$F198*$H198*$L198*$CH$10</f>
        <v>82293.657599999991</v>
      </c>
      <c r="CI198" s="39">
        <v>0</v>
      </c>
      <c r="CJ198" s="36">
        <f>CI198*$E198*$F198*$H198*$L198*$CJ$10</f>
        <v>0</v>
      </c>
      <c r="CK198" s="39"/>
      <c r="CL198" s="36">
        <f>CK198*$E198*$F198*$H198*$L198*$CL$10</f>
        <v>0</v>
      </c>
      <c r="CM198" s="39"/>
      <c r="CN198" s="36">
        <f>CM198*$E198*$F198*$H198*$L198*$CN$10</f>
        <v>0</v>
      </c>
      <c r="CO198" s="39">
        <v>0</v>
      </c>
      <c r="CP198" s="36">
        <f>CO198*$E198*$F198*$H198*$L198*$CP$10</f>
        <v>0</v>
      </c>
      <c r="CQ198" s="37">
        <v>3</v>
      </c>
      <c r="CR198" s="36">
        <f>CQ198*$E198*$F198*$H198*$M198*$CR$10</f>
        <v>81926.275199999989</v>
      </c>
      <c r="CS198" s="71">
        <v>12</v>
      </c>
      <c r="CT198" s="36">
        <f>CS198*$E198*$F198*$H198*$N198*$CT$10</f>
        <v>377669.10719999997</v>
      </c>
      <c r="CU198" s="37"/>
      <c r="CV198" s="36">
        <f>CU198*E198*F198*H198</f>
        <v>0</v>
      </c>
      <c r="CW198" s="37"/>
      <c r="CX198" s="36"/>
      <c r="CY198" s="36"/>
      <c r="CZ198" s="36">
        <f>SUM(CY198*$E198*$F198*$H198*$K198*$R$10)</f>
        <v>0</v>
      </c>
      <c r="DA198" s="36"/>
      <c r="DB198" s="36"/>
      <c r="DC198" s="36"/>
      <c r="DD198" s="36"/>
      <c r="DE198" s="43">
        <f t="shared" ref="DE198:DF200" si="439">SUM(Q198+O198+AA198+S198+U198+AC198+Y198+W198+AE198+AI198+AG198+AK198+AM198+AQ198+BM198+BS198+AO198+BA198+BC198+CE198+CG198+CC198+CI198+CK198+BW198+BY198+AS198+AU198+AW198+AY198+BO198+BQ198+BU198+BE198+BG198+BI198+BK198+CA198+CM198+CO198+CQ198+CS198+CU198+CW198+DA198+DC198)</f>
        <v>64</v>
      </c>
      <c r="DF198" s="43">
        <f t="shared" si="439"/>
        <v>1450548.176</v>
      </c>
    </row>
    <row r="199" spans="1:110" ht="30" x14ac:dyDescent="0.25">
      <c r="A199" s="14"/>
      <c r="B199" s="14">
        <v>151</v>
      </c>
      <c r="C199" s="45" t="s">
        <v>491</v>
      </c>
      <c r="D199" s="96" t="s">
        <v>492</v>
      </c>
      <c r="E199" s="29">
        <v>13916</v>
      </c>
      <c r="F199" s="30">
        <v>0.92</v>
      </c>
      <c r="G199" s="31"/>
      <c r="H199" s="32">
        <v>1</v>
      </c>
      <c r="I199" s="33"/>
      <c r="J199" s="33"/>
      <c r="K199" s="34">
        <v>1.4</v>
      </c>
      <c r="L199" s="34">
        <v>1.68</v>
      </c>
      <c r="M199" s="34">
        <v>2.23</v>
      </c>
      <c r="N199" s="35">
        <v>2.57</v>
      </c>
      <c r="O199" s="46">
        <v>0</v>
      </c>
      <c r="P199" s="36">
        <f>SUM(O199*$E199*$F199*$H199*$K199*$P$10)</f>
        <v>0</v>
      </c>
      <c r="Q199" s="39">
        <v>0</v>
      </c>
      <c r="R199" s="36">
        <f>SUM(Q199*$E199*$F199*$H199*$K199*$R$10)</f>
        <v>0</v>
      </c>
      <c r="S199" s="39">
        <v>0</v>
      </c>
      <c r="T199" s="37">
        <f>SUM(S199*$E199*$F199*$H199*$K199*$T$10)</f>
        <v>0</v>
      </c>
      <c r="U199" s="39">
        <v>0</v>
      </c>
      <c r="V199" s="36">
        <f>SUM(U199*$E199*$F199*$H199*$K199*$V$10)</f>
        <v>0</v>
      </c>
      <c r="W199" s="39">
        <v>0</v>
      </c>
      <c r="X199" s="36">
        <f>SUM(W199*$E199*$F199*$H199*$K199*$X$10)</f>
        <v>0</v>
      </c>
      <c r="Y199" s="39"/>
      <c r="Z199" s="37">
        <f>SUM(Y199*$E199*$F199*$H199*$K199*$Z$10)</f>
        <v>0</v>
      </c>
      <c r="AA199" s="64"/>
      <c r="AB199" s="36"/>
      <c r="AC199" s="39"/>
      <c r="AD199" s="36"/>
      <c r="AE199" s="37">
        <v>25</v>
      </c>
      <c r="AF199" s="36">
        <f>AE199*E199*F199*H199*K199</f>
        <v>448095.19999999995</v>
      </c>
      <c r="AG199" s="39">
        <v>0</v>
      </c>
      <c r="AH199" s="36">
        <v>0</v>
      </c>
      <c r="AI199" s="39">
        <v>0</v>
      </c>
      <c r="AJ199" s="36">
        <v>0</v>
      </c>
      <c r="AK199" s="39">
        <v>0</v>
      </c>
      <c r="AL199" s="36">
        <f>AK199*$E199*$F199*$H199*$L199*$AL$10</f>
        <v>0</v>
      </c>
      <c r="AM199" s="64"/>
      <c r="AN199" s="36">
        <f>SUM(AM199*$E199*$F199*$H199*$K199*$AN$10)</f>
        <v>0</v>
      </c>
      <c r="AO199" s="39"/>
      <c r="AP199" s="37">
        <f>SUM(AO199*$E199*$F199*$H199*$K199*$AP$10)</f>
        <v>0</v>
      </c>
      <c r="AQ199" s="39">
        <v>0</v>
      </c>
      <c r="AR199" s="36">
        <f>SUM(AQ199*$E199*$F199*$H199*$K199*$AR$10)</f>
        <v>0</v>
      </c>
      <c r="AS199" s="39">
        <v>0</v>
      </c>
      <c r="AT199" s="36">
        <f>SUM(AS199*$E199*$F199*$H199*$K199*$AT$10)</f>
        <v>0</v>
      </c>
      <c r="AU199" s="39"/>
      <c r="AV199" s="36">
        <f>SUM(AU199*$E199*$F199*$H199*$K199*$AV$10)</f>
        <v>0</v>
      </c>
      <c r="AW199" s="39"/>
      <c r="AX199" s="36">
        <f>SUM(AW199*$E199*$F199*$H199*$K199*$AX$10)</f>
        <v>0</v>
      </c>
      <c r="AY199" s="39"/>
      <c r="AZ199" s="36">
        <f>SUM(AY199*$E199*$F199*$H199*$K199*$AZ$10)</f>
        <v>0</v>
      </c>
      <c r="BA199" s="39">
        <v>0</v>
      </c>
      <c r="BB199" s="36">
        <f>SUM(BA199*$E199*$F199*$H199*$K199*$BB$10)</f>
        <v>0</v>
      </c>
      <c r="BC199" s="39">
        <v>0</v>
      </c>
      <c r="BD199" s="36">
        <f>SUM(BC199*$E199*$F199*$H199*$K199*$BD$10)</f>
        <v>0</v>
      </c>
      <c r="BE199" s="39">
        <v>0</v>
      </c>
      <c r="BF199" s="36">
        <f>SUM(BE199*$E199*$F199*$H199*$K199*$BF$10)</f>
        <v>0</v>
      </c>
      <c r="BG199" s="39">
        <v>0</v>
      </c>
      <c r="BH199" s="36">
        <f>SUM(BG199*$E199*$F199*$H199*$K199*$BH$10)</f>
        <v>0</v>
      </c>
      <c r="BI199" s="39">
        <v>0</v>
      </c>
      <c r="BJ199" s="36">
        <f>SUM(BI199*$E199*$F199*$H199*$K199*$BJ$10)</f>
        <v>0</v>
      </c>
      <c r="BK199" s="39"/>
      <c r="BL199" s="36">
        <f>SUM(BK199*$E199*$F199*$H199*$K199*$BL$10)</f>
        <v>0</v>
      </c>
      <c r="BM199" s="39">
        <v>0</v>
      </c>
      <c r="BN199" s="36">
        <f>BM199*$E199*$F199*$H199*$L199*$BN$10</f>
        <v>0</v>
      </c>
      <c r="BO199" s="39">
        <v>0</v>
      </c>
      <c r="BP199" s="36">
        <f>BO199*$E199*$F199*$H199*$L199*$BP$10</f>
        <v>0</v>
      </c>
      <c r="BQ199" s="77">
        <v>0</v>
      </c>
      <c r="BR199" s="37">
        <f>BQ199*$E199*$F199*$H199*$L199*$BR$10</f>
        <v>0</v>
      </c>
      <c r="BS199" s="37">
        <v>4</v>
      </c>
      <c r="BT199" s="36">
        <f>BS199*$E199*$F199*$H199*$L199*$BT$10</f>
        <v>86034.27840000001</v>
      </c>
      <c r="BU199" s="39">
        <v>0</v>
      </c>
      <c r="BV199" s="36">
        <f>BU199*$E199*$F199*$H199*$L199*$BV$10</f>
        <v>0</v>
      </c>
      <c r="BW199" s="44">
        <v>0</v>
      </c>
      <c r="BX199" s="36">
        <f>BW199*$E199*$F199*$H199*$L199*$BX$10</f>
        <v>0</v>
      </c>
      <c r="BY199" s="39">
        <v>0</v>
      </c>
      <c r="BZ199" s="36">
        <f>BY199*$E199*$F199*$H199*$L199*$BZ$10</f>
        <v>0</v>
      </c>
      <c r="CA199" s="44"/>
      <c r="CB199" s="41">
        <f>CA199*$E199*$F199*$H199*$L199*$CB$10</f>
        <v>0</v>
      </c>
      <c r="CC199" s="37">
        <v>20</v>
      </c>
      <c r="CD199" s="36">
        <f>CC199*$E199*$F199*$H199*$L199*$CD$10</f>
        <v>430171.39200000005</v>
      </c>
      <c r="CE199" s="39">
        <v>0</v>
      </c>
      <c r="CF199" s="36">
        <f>CE199*$E199*$F199*$H199*$L199*$CF$10</f>
        <v>0</v>
      </c>
      <c r="CG199" s="37">
        <v>0</v>
      </c>
      <c r="CH199" s="36">
        <f>CG199*$E199*$F199*$H199*$L199*$CH$10</f>
        <v>0</v>
      </c>
      <c r="CI199" s="39">
        <v>0</v>
      </c>
      <c r="CJ199" s="36">
        <f>CI199*$E199*$F199*$H199*$L199*$CJ$10</f>
        <v>0</v>
      </c>
      <c r="CK199" s="39"/>
      <c r="CL199" s="36">
        <f>CK199*$E199*$F199*$H199*$L199*$CL$10</f>
        <v>0</v>
      </c>
      <c r="CM199" s="39"/>
      <c r="CN199" s="36">
        <f>CM199*$E199*$F199*$H199*$L199*$CN$10</f>
        <v>0</v>
      </c>
      <c r="CO199" s="39">
        <v>0</v>
      </c>
      <c r="CP199" s="36">
        <f>CO199*$E199*$F199*$H199*$L199*$CP$10</f>
        <v>0</v>
      </c>
      <c r="CQ199" s="37">
        <v>0</v>
      </c>
      <c r="CR199" s="36">
        <f>CQ199*$E199*$F199*$H199*$M199*$CR$10</f>
        <v>0</v>
      </c>
      <c r="CS199" s="37">
        <v>0</v>
      </c>
      <c r="CT199" s="36">
        <f>CS199*$E199*$F199*$H199*$N199*$CT$10</f>
        <v>0</v>
      </c>
      <c r="CU199" s="37"/>
      <c r="CV199" s="36">
        <f>CU199*E199*F199*H199</f>
        <v>0</v>
      </c>
      <c r="CW199" s="37"/>
      <c r="CX199" s="36"/>
      <c r="CY199" s="36"/>
      <c r="CZ199" s="36">
        <f>SUM(CY199*$E199*$F199*$H199*$K199*$R$10)</f>
        <v>0</v>
      </c>
      <c r="DA199" s="36"/>
      <c r="DB199" s="36"/>
      <c r="DC199" s="36"/>
      <c r="DD199" s="36"/>
      <c r="DE199" s="43">
        <f t="shared" si="439"/>
        <v>49</v>
      </c>
      <c r="DF199" s="43">
        <f t="shared" si="439"/>
        <v>964300.8703999999</v>
      </c>
    </row>
    <row r="200" spans="1:110" ht="30" x14ac:dyDescent="0.25">
      <c r="A200" s="14"/>
      <c r="B200" s="14">
        <v>152</v>
      </c>
      <c r="C200" s="45" t="s">
        <v>493</v>
      </c>
      <c r="D200" s="96" t="s">
        <v>494</v>
      </c>
      <c r="E200" s="29">
        <v>13916</v>
      </c>
      <c r="F200" s="30">
        <v>1.56</v>
      </c>
      <c r="G200" s="31"/>
      <c r="H200" s="32">
        <v>1</v>
      </c>
      <c r="I200" s="33"/>
      <c r="J200" s="33"/>
      <c r="K200" s="34">
        <v>1.4</v>
      </c>
      <c r="L200" s="34">
        <v>1.68</v>
      </c>
      <c r="M200" s="34">
        <v>2.23</v>
      </c>
      <c r="N200" s="35">
        <v>2.57</v>
      </c>
      <c r="O200" s="46">
        <v>0</v>
      </c>
      <c r="P200" s="36">
        <f>SUM(O200*$E200*$F200*$H200*$K200*$P$10)</f>
        <v>0</v>
      </c>
      <c r="Q200" s="39">
        <v>0</v>
      </c>
      <c r="R200" s="36">
        <f>SUM(Q200*$E200*$F200*$H200*$K200*$R$10)</f>
        <v>0</v>
      </c>
      <c r="S200" s="39">
        <v>0</v>
      </c>
      <c r="T200" s="37">
        <f>SUM(S200*$E200*$F200*$H200*$K200*$T$10)</f>
        <v>0</v>
      </c>
      <c r="U200" s="39">
        <v>0</v>
      </c>
      <c r="V200" s="36">
        <f>SUM(U200*$E200*$F200*$H200*$K200*$V$10)</f>
        <v>0</v>
      </c>
      <c r="W200" s="39">
        <v>0</v>
      </c>
      <c r="X200" s="36">
        <f>SUM(W200*$E200*$F200*$H200*$K200*$X$10)</f>
        <v>0</v>
      </c>
      <c r="Y200" s="39"/>
      <c r="Z200" s="37">
        <f>SUM(Y200*$E200*$F200*$H200*$K200*$Z$10)</f>
        <v>0</v>
      </c>
      <c r="AA200" s="64">
        <v>0</v>
      </c>
      <c r="AB200" s="36">
        <v>0</v>
      </c>
      <c r="AC200" s="39">
        <v>0</v>
      </c>
      <c r="AD200" s="36">
        <v>0</v>
      </c>
      <c r="AE200" s="37"/>
      <c r="AF200" s="36">
        <f>AE200*E200*F200*H200*K200</f>
        <v>0</v>
      </c>
      <c r="AG200" s="39">
        <v>0</v>
      </c>
      <c r="AH200" s="36">
        <v>0</v>
      </c>
      <c r="AI200" s="39">
        <v>0</v>
      </c>
      <c r="AJ200" s="36">
        <v>0</v>
      </c>
      <c r="AK200" s="39">
        <v>0</v>
      </c>
      <c r="AL200" s="36">
        <f>AK200*$E200*$F200*$H200*$L200*$AL$10</f>
        <v>0</v>
      </c>
      <c r="AM200" s="64"/>
      <c r="AN200" s="36">
        <f>SUM(AM200*$E200*$F200*$H200*$K200*$AN$10)</f>
        <v>0</v>
      </c>
      <c r="AO200" s="39"/>
      <c r="AP200" s="37">
        <f>SUM(AO200*$E200*$F200*$H200*$K200*$AP$10)</f>
        <v>0</v>
      </c>
      <c r="AQ200" s="39">
        <v>0</v>
      </c>
      <c r="AR200" s="36">
        <f>SUM(AQ200*$E200*$F200*$H200*$K200*$AR$10)</f>
        <v>0</v>
      </c>
      <c r="AS200" s="39">
        <v>0</v>
      </c>
      <c r="AT200" s="36">
        <f>SUM(AS200*$E200*$F200*$H200*$K200*$AT$10)</f>
        <v>0</v>
      </c>
      <c r="AU200" s="39"/>
      <c r="AV200" s="36">
        <f>SUM(AU200*$E200*$F200*$H200*$K200*$AV$10)</f>
        <v>0</v>
      </c>
      <c r="AW200" s="39"/>
      <c r="AX200" s="36">
        <f>SUM(AW200*$E200*$F200*$H200*$K200*$AX$10)</f>
        <v>0</v>
      </c>
      <c r="AY200" s="39"/>
      <c r="AZ200" s="36">
        <f>SUM(AY200*$E200*$F200*$H200*$K200*$AZ$10)</f>
        <v>0</v>
      </c>
      <c r="BA200" s="39">
        <v>0</v>
      </c>
      <c r="BB200" s="36">
        <f>SUM(BA200*$E200*$F200*$H200*$K200*$BB$10)</f>
        <v>0</v>
      </c>
      <c r="BC200" s="39">
        <v>0</v>
      </c>
      <c r="BD200" s="36">
        <f>SUM(BC200*$E200*$F200*$H200*$K200*$BD$10)</f>
        <v>0</v>
      </c>
      <c r="BE200" s="39">
        <v>0</v>
      </c>
      <c r="BF200" s="36">
        <f>SUM(BE200*$E200*$F200*$H200*$K200*$BF$10)</f>
        <v>0</v>
      </c>
      <c r="BG200" s="39">
        <v>0</v>
      </c>
      <c r="BH200" s="36">
        <f>SUM(BG200*$E200*$F200*$H200*$K200*$BH$10)</f>
        <v>0</v>
      </c>
      <c r="BI200" s="39">
        <v>0</v>
      </c>
      <c r="BJ200" s="36">
        <f>SUM(BI200*$E200*$F200*$H200*$K200*$BJ$10)</f>
        <v>0</v>
      </c>
      <c r="BK200" s="39"/>
      <c r="BL200" s="36">
        <f>SUM(BK200*$E200*$F200*$H200*$K200*$BL$10)</f>
        <v>0</v>
      </c>
      <c r="BM200" s="39">
        <v>0</v>
      </c>
      <c r="BN200" s="36">
        <f>BM200*$E200*$F200*$H200*$L200*$BN$10</f>
        <v>0</v>
      </c>
      <c r="BO200" s="39">
        <v>0</v>
      </c>
      <c r="BP200" s="36">
        <f>BO200*$E200*$F200*$H200*$L200*$BP$10</f>
        <v>0</v>
      </c>
      <c r="BQ200" s="77">
        <v>0</v>
      </c>
      <c r="BR200" s="37">
        <f>BQ200*$E200*$F200*$H200*$L200*$BR$10</f>
        <v>0</v>
      </c>
      <c r="BS200" s="37">
        <v>15</v>
      </c>
      <c r="BT200" s="36">
        <f>BS200*$E200*$F200*$H200*$L200*$BT$10</f>
        <v>547065.79200000002</v>
      </c>
      <c r="BU200" s="39">
        <v>0</v>
      </c>
      <c r="BV200" s="36">
        <f>BU200*$E200*$F200*$H200*$L200*$BV$10</f>
        <v>0</v>
      </c>
      <c r="BW200" s="40"/>
      <c r="BX200" s="36">
        <f>BW200*$E200*$F200*$H200*$L200*$BX$10</f>
        <v>0</v>
      </c>
      <c r="BY200" s="39">
        <v>0</v>
      </c>
      <c r="BZ200" s="36">
        <f>BY200*$E200*$F200*$H200*$L200*$BZ$10</f>
        <v>0</v>
      </c>
      <c r="CA200" s="44"/>
      <c r="CB200" s="41">
        <f>CA200*$E200*$F200*$H200*$L200*$CB$10</f>
        <v>0</v>
      </c>
      <c r="CC200" s="37">
        <v>0</v>
      </c>
      <c r="CD200" s="36">
        <f>CC200*$E200*$F200*$H200*$L200*$CD$10</f>
        <v>0</v>
      </c>
      <c r="CE200" s="39">
        <v>0</v>
      </c>
      <c r="CF200" s="36">
        <f>CE200*$E200*$F200*$H200*$L200*$CF$10</f>
        <v>0</v>
      </c>
      <c r="CG200" s="37">
        <v>0</v>
      </c>
      <c r="CH200" s="36">
        <f>CG200*$E200*$F200*$H200*$L200*$CH$10</f>
        <v>0</v>
      </c>
      <c r="CI200" s="39">
        <v>0</v>
      </c>
      <c r="CJ200" s="36">
        <f>CI200*$E200*$F200*$H200*$L200*$CJ$10</f>
        <v>0</v>
      </c>
      <c r="CK200" s="39"/>
      <c r="CL200" s="36">
        <f>CK200*$E200*$F200*$H200*$L200*$CL$10</f>
        <v>0</v>
      </c>
      <c r="CM200" s="39"/>
      <c r="CN200" s="36">
        <f>CM200*$E200*$F200*$H200*$L200*$CN$10</f>
        <v>0</v>
      </c>
      <c r="CO200" s="39">
        <v>0</v>
      </c>
      <c r="CP200" s="36">
        <f>CO200*$E200*$F200*$H200*$L200*$CP$10</f>
        <v>0</v>
      </c>
      <c r="CQ200" s="37">
        <v>0</v>
      </c>
      <c r="CR200" s="36">
        <f>CQ200*$E200*$F200*$H200*$M200*$CR$10</f>
        <v>0</v>
      </c>
      <c r="CS200" s="37">
        <v>0</v>
      </c>
      <c r="CT200" s="36">
        <f>CS200*$E200*$F200*$H200*$N200*$CT$10</f>
        <v>0</v>
      </c>
      <c r="CU200" s="37"/>
      <c r="CV200" s="36">
        <f>CU200*E200*F200*H200</f>
        <v>0</v>
      </c>
      <c r="CW200" s="37"/>
      <c r="CX200" s="36"/>
      <c r="CY200" s="36"/>
      <c r="CZ200" s="36">
        <f>SUM(CY200*$E200*$F200*$H200*$K200*$R$10)</f>
        <v>0</v>
      </c>
      <c r="DA200" s="36"/>
      <c r="DB200" s="36">
        <f>DA200*E200*F200*H200*K200</f>
        <v>0</v>
      </c>
      <c r="DC200" s="36"/>
      <c r="DD200" s="36"/>
      <c r="DE200" s="43">
        <f t="shared" si="439"/>
        <v>15</v>
      </c>
      <c r="DF200" s="43">
        <f t="shared" si="439"/>
        <v>547065.79200000002</v>
      </c>
    </row>
    <row r="201" spans="1:110" ht="15" x14ac:dyDescent="0.25">
      <c r="A201" s="159">
        <v>35</v>
      </c>
      <c r="B201" s="159"/>
      <c r="C201" s="187" t="s">
        <v>495</v>
      </c>
      <c r="D201" s="185" t="s">
        <v>496</v>
      </c>
      <c r="E201" s="170">
        <v>13916</v>
      </c>
      <c r="F201" s="178"/>
      <c r="G201" s="172"/>
      <c r="H201" s="163"/>
      <c r="I201" s="139"/>
      <c r="J201" s="139"/>
      <c r="K201" s="173">
        <v>1.4</v>
      </c>
      <c r="L201" s="173">
        <v>1.68</v>
      </c>
      <c r="M201" s="173">
        <v>2.23</v>
      </c>
      <c r="N201" s="174">
        <v>2.57</v>
      </c>
      <c r="O201" s="179">
        <f>SUM(O202:O205)</f>
        <v>37</v>
      </c>
      <c r="P201" s="179">
        <f t="shared" ref="P201:CA201" si="440">SUM(P202:P205)</f>
        <v>971392.46399999992</v>
      </c>
      <c r="Q201" s="179">
        <f t="shared" si="440"/>
        <v>0</v>
      </c>
      <c r="R201" s="179">
        <f t="shared" si="440"/>
        <v>0</v>
      </c>
      <c r="S201" s="179">
        <f t="shared" si="440"/>
        <v>0</v>
      </c>
      <c r="T201" s="179">
        <f t="shared" si="440"/>
        <v>0</v>
      </c>
      <c r="U201" s="179">
        <f t="shared" si="440"/>
        <v>0</v>
      </c>
      <c r="V201" s="179">
        <f t="shared" si="440"/>
        <v>0</v>
      </c>
      <c r="W201" s="179">
        <f t="shared" si="440"/>
        <v>0</v>
      </c>
      <c r="X201" s="179">
        <f t="shared" si="440"/>
        <v>0</v>
      </c>
      <c r="Y201" s="179">
        <f t="shared" si="440"/>
        <v>0</v>
      </c>
      <c r="Z201" s="179">
        <f t="shared" si="440"/>
        <v>0</v>
      </c>
      <c r="AA201" s="179">
        <f t="shared" si="440"/>
        <v>0</v>
      </c>
      <c r="AB201" s="179">
        <f t="shared" si="440"/>
        <v>0</v>
      </c>
      <c r="AC201" s="179">
        <f t="shared" si="440"/>
        <v>0</v>
      </c>
      <c r="AD201" s="179">
        <f t="shared" si="440"/>
        <v>0</v>
      </c>
      <c r="AE201" s="179">
        <f t="shared" si="440"/>
        <v>0</v>
      </c>
      <c r="AF201" s="179">
        <f t="shared" si="440"/>
        <v>0</v>
      </c>
      <c r="AG201" s="179">
        <f t="shared" si="440"/>
        <v>5</v>
      </c>
      <c r="AH201" s="179">
        <f t="shared" si="440"/>
        <v>105204.96</v>
      </c>
      <c r="AI201" s="179">
        <f t="shared" si="440"/>
        <v>0</v>
      </c>
      <c r="AJ201" s="179">
        <f t="shared" si="440"/>
        <v>0</v>
      </c>
      <c r="AK201" s="179">
        <f t="shared" si="440"/>
        <v>25</v>
      </c>
      <c r="AL201" s="179">
        <f t="shared" si="440"/>
        <v>631229.76</v>
      </c>
      <c r="AM201" s="179">
        <f t="shared" si="440"/>
        <v>0</v>
      </c>
      <c r="AN201" s="179">
        <f t="shared" si="440"/>
        <v>0</v>
      </c>
      <c r="AO201" s="179">
        <f t="shared" si="440"/>
        <v>0</v>
      </c>
      <c r="AP201" s="179">
        <f t="shared" si="440"/>
        <v>0</v>
      </c>
      <c r="AQ201" s="179">
        <f t="shared" si="440"/>
        <v>0</v>
      </c>
      <c r="AR201" s="179">
        <f t="shared" si="440"/>
        <v>0</v>
      </c>
      <c r="AS201" s="179">
        <f t="shared" si="440"/>
        <v>0</v>
      </c>
      <c r="AT201" s="179">
        <f t="shared" si="440"/>
        <v>0</v>
      </c>
      <c r="AU201" s="179">
        <f t="shared" si="440"/>
        <v>0</v>
      </c>
      <c r="AV201" s="179">
        <f t="shared" si="440"/>
        <v>0</v>
      </c>
      <c r="AW201" s="179">
        <f t="shared" si="440"/>
        <v>0</v>
      </c>
      <c r="AX201" s="179">
        <f t="shared" si="440"/>
        <v>0</v>
      </c>
      <c r="AY201" s="179">
        <f t="shared" si="440"/>
        <v>0</v>
      </c>
      <c r="AZ201" s="179">
        <f t="shared" si="440"/>
        <v>0</v>
      </c>
      <c r="BA201" s="179">
        <f t="shared" si="440"/>
        <v>0</v>
      </c>
      <c r="BB201" s="179">
        <f t="shared" si="440"/>
        <v>0</v>
      </c>
      <c r="BC201" s="179">
        <f t="shared" si="440"/>
        <v>0</v>
      </c>
      <c r="BD201" s="179">
        <f t="shared" si="440"/>
        <v>0</v>
      </c>
      <c r="BE201" s="179">
        <f t="shared" si="440"/>
        <v>50</v>
      </c>
      <c r="BF201" s="179">
        <f t="shared" si="440"/>
        <v>1052049.5999999999</v>
      </c>
      <c r="BG201" s="179">
        <f t="shared" si="440"/>
        <v>0</v>
      </c>
      <c r="BH201" s="179">
        <f t="shared" si="440"/>
        <v>0</v>
      </c>
      <c r="BI201" s="179">
        <f t="shared" si="440"/>
        <v>0</v>
      </c>
      <c r="BJ201" s="179">
        <f t="shared" si="440"/>
        <v>0</v>
      </c>
      <c r="BK201" s="179">
        <f t="shared" si="440"/>
        <v>15</v>
      </c>
      <c r="BL201" s="179">
        <f t="shared" si="440"/>
        <v>315614.88</v>
      </c>
      <c r="BM201" s="179">
        <f t="shared" si="440"/>
        <v>0</v>
      </c>
      <c r="BN201" s="179">
        <f t="shared" si="440"/>
        <v>0</v>
      </c>
      <c r="BO201" s="179">
        <f t="shared" si="440"/>
        <v>0</v>
      </c>
      <c r="BP201" s="179">
        <f t="shared" si="440"/>
        <v>0</v>
      </c>
      <c r="BQ201" s="179">
        <f t="shared" si="440"/>
        <v>0</v>
      </c>
      <c r="BR201" s="179">
        <f t="shared" si="440"/>
        <v>0</v>
      </c>
      <c r="BS201" s="179">
        <f t="shared" si="440"/>
        <v>10</v>
      </c>
      <c r="BT201" s="179">
        <f t="shared" si="440"/>
        <v>291067.05599999998</v>
      </c>
      <c r="BU201" s="179">
        <f t="shared" si="440"/>
        <v>0</v>
      </c>
      <c r="BV201" s="179">
        <f t="shared" si="440"/>
        <v>0</v>
      </c>
      <c r="BW201" s="179">
        <f t="shared" si="440"/>
        <v>23</v>
      </c>
      <c r="BX201" s="179">
        <f t="shared" si="440"/>
        <v>580731.37919999997</v>
      </c>
      <c r="BY201" s="179">
        <f t="shared" si="440"/>
        <v>0</v>
      </c>
      <c r="BZ201" s="179">
        <f t="shared" si="440"/>
        <v>0</v>
      </c>
      <c r="CA201" s="179">
        <f t="shared" si="440"/>
        <v>0</v>
      </c>
      <c r="CB201" s="179">
        <f t="shared" ref="CB201:DF201" si="441">SUM(CB202:CB205)</f>
        <v>0</v>
      </c>
      <c r="CC201" s="179">
        <f t="shared" si="441"/>
        <v>30</v>
      </c>
      <c r="CD201" s="179">
        <f t="shared" si="441"/>
        <v>757475.71200000006</v>
      </c>
      <c r="CE201" s="179">
        <f t="shared" si="441"/>
        <v>0</v>
      </c>
      <c r="CF201" s="179">
        <f t="shared" si="441"/>
        <v>0</v>
      </c>
      <c r="CG201" s="179">
        <f t="shared" si="441"/>
        <v>58</v>
      </c>
      <c r="CH201" s="179">
        <f t="shared" si="441"/>
        <v>1557033.4079999998</v>
      </c>
      <c r="CI201" s="179">
        <f t="shared" si="441"/>
        <v>18</v>
      </c>
      <c r="CJ201" s="179">
        <f t="shared" si="441"/>
        <v>454485.42720000003</v>
      </c>
      <c r="CK201" s="179">
        <f t="shared" si="441"/>
        <v>20</v>
      </c>
      <c r="CL201" s="179">
        <f t="shared" si="441"/>
        <v>504983.80800000002</v>
      </c>
      <c r="CM201" s="179">
        <f t="shared" si="441"/>
        <v>19</v>
      </c>
      <c r="CN201" s="179">
        <f t="shared" si="441"/>
        <v>479734.6176</v>
      </c>
      <c r="CO201" s="179">
        <f t="shared" si="441"/>
        <v>0</v>
      </c>
      <c r="CP201" s="179">
        <f t="shared" si="441"/>
        <v>0</v>
      </c>
      <c r="CQ201" s="179">
        <f t="shared" si="441"/>
        <v>3</v>
      </c>
      <c r="CR201" s="179">
        <f t="shared" si="441"/>
        <v>100545.88320000001</v>
      </c>
      <c r="CS201" s="179">
        <f t="shared" si="441"/>
        <v>18</v>
      </c>
      <c r="CT201" s="179">
        <f t="shared" si="441"/>
        <v>695254.49280000001</v>
      </c>
      <c r="CU201" s="179">
        <f t="shared" si="441"/>
        <v>0</v>
      </c>
      <c r="CV201" s="179">
        <f t="shared" si="441"/>
        <v>0</v>
      </c>
      <c r="CW201" s="179">
        <f t="shared" si="441"/>
        <v>0</v>
      </c>
      <c r="CX201" s="179">
        <f t="shared" si="441"/>
        <v>0</v>
      </c>
      <c r="CY201" s="179">
        <f t="shared" si="441"/>
        <v>0</v>
      </c>
      <c r="CZ201" s="179">
        <f t="shared" si="441"/>
        <v>0</v>
      </c>
      <c r="DA201" s="179">
        <f t="shared" si="441"/>
        <v>0</v>
      </c>
      <c r="DB201" s="179">
        <f t="shared" si="441"/>
        <v>0</v>
      </c>
      <c r="DC201" s="179">
        <f t="shared" si="441"/>
        <v>0</v>
      </c>
      <c r="DD201" s="179">
        <f t="shared" si="441"/>
        <v>0</v>
      </c>
      <c r="DE201" s="179">
        <f t="shared" si="441"/>
        <v>331</v>
      </c>
      <c r="DF201" s="179">
        <f t="shared" si="441"/>
        <v>8496803.4479999989</v>
      </c>
    </row>
    <row r="202" spans="1:110" x14ac:dyDescent="0.25">
      <c r="A202" s="14"/>
      <c r="B202" s="14">
        <v>153</v>
      </c>
      <c r="C202" s="45" t="s">
        <v>497</v>
      </c>
      <c r="D202" s="97" t="s">
        <v>498</v>
      </c>
      <c r="E202" s="29">
        <v>13916</v>
      </c>
      <c r="F202" s="30">
        <v>1.08</v>
      </c>
      <c r="G202" s="31"/>
      <c r="H202" s="32">
        <v>1</v>
      </c>
      <c r="I202" s="33"/>
      <c r="J202" s="33"/>
      <c r="K202" s="34">
        <v>1.4</v>
      </c>
      <c r="L202" s="34">
        <v>1.68</v>
      </c>
      <c r="M202" s="34">
        <v>2.23</v>
      </c>
      <c r="N202" s="35">
        <v>2.57</v>
      </c>
      <c r="O202" s="66">
        <v>7</v>
      </c>
      <c r="P202" s="36">
        <f>SUM(O202*$E202*$F202*$H202*$K202*$P$10)</f>
        <v>147286.94399999999</v>
      </c>
      <c r="Q202" s="39">
        <v>0</v>
      </c>
      <c r="R202" s="36">
        <f>SUM(Q202*$E202*$F202*$H202*$K202*$R$10)</f>
        <v>0</v>
      </c>
      <c r="S202" s="39">
        <v>0</v>
      </c>
      <c r="T202" s="37">
        <f>SUM(S202*$E202*$F202*$H202*$K202*$T$10)</f>
        <v>0</v>
      </c>
      <c r="U202" s="39">
        <v>0</v>
      </c>
      <c r="V202" s="36">
        <f>SUM(U202*$E202*$F202*$H202*$K202*$V$10)</f>
        <v>0</v>
      </c>
      <c r="W202" s="39">
        <v>0</v>
      </c>
      <c r="X202" s="36">
        <f>SUM(W202*$E202*$F202*$H202*$K202*$X$10)</f>
        <v>0</v>
      </c>
      <c r="Y202" s="39"/>
      <c r="Z202" s="37">
        <f>SUM(Y202*$E202*$F202*$H202*$K202*$Z$10)</f>
        <v>0</v>
      </c>
      <c r="AA202" s="64">
        <v>0</v>
      </c>
      <c r="AB202" s="36">
        <v>0</v>
      </c>
      <c r="AC202" s="37"/>
      <c r="AD202" s="36">
        <f>AC202*E202*F202*H202*K202</f>
        <v>0</v>
      </c>
      <c r="AE202" s="39">
        <v>0</v>
      </c>
      <c r="AF202" s="36">
        <v>0</v>
      </c>
      <c r="AG202" s="44">
        <v>5</v>
      </c>
      <c r="AH202" s="36">
        <f>AG202*E202*F202*H202*K202</f>
        <v>105204.96</v>
      </c>
      <c r="AI202" s="39">
        <v>0</v>
      </c>
      <c r="AJ202" s="36">
        <v>0</v>
      </c>
      <c r="AK202" s="80">
        <v>25</v>
      </c>
      <c r="AL202" s="36">
        <f>AK202*$E202*$F202*$H202*$L202*$AL$10</f>
        <v>631229.76</v>
      </c>
      <c r="AM202" s="64"/>
      <c r="AN202" s="36">
        <f>SUM(AM202*$E202*$F202*$H202*$K202*$AN$10)</f>
        <v>0</v>
      </c>
      <c r="AO202" s="39"/>
      <c r="AP202" s="37">
        <f>SUM(AO202*$E202*$F202*$H202*$K202*$AP$10)</f>
        <v>0</v>
      </c>
      <c r="AQ202" s="39">
        <v>0</v>
      </c>
      <c r="AR202" s="36">
        <f>SUM(AQ202*$E202*$F202*$H202*$K202*$AR$10)</f>
        <v>0</v>
      </c>
      <c r="AS202" s="39">
        <v>0</v>
      </c>
      <c r="AT202" s="36">
        <f>SUM(AS202*$E202*$F202*$H202*$K202*$AT$10)</f>
        <v>0</v>
      </c>
      <c r="AU202" s="39"/>
      <c r="AV202" s="36">
        <f>SUM(AU202*$E202*$F202*$H202*$K202*$AV$10)</f>
        <v>0</v>
      </c>
      <c r="AW202" s="39"/>
      <c r="AX202" s="36">
        <f>SUM(AW202*$E202*$F202*$H202*$K202*$AX$10)</f>
        <v>0</v>
      </c>
      <c r="AY202" s="39"/>
      <c r="AZ202" s="36">
        <f>SUM(AY202*$E202*$F202*$H202*$K202*$AZ$10)</f>
        <v>0</v>
      </c>
      <c r="BA202" s="39"/>
      <c r="BB202" s="36">
        <f>SUM(BA202*$E202*$F202*$H202*$K202*$BB$10)</f>
        <v>0</v>
      </c>
      <c r="BC202" s="37">
        <v>0</v>
      </c>
      <c r="BD202" s="36">
        <f>SUM(BC202*$E202*$F202*$H202*$K202*$BD$10)</f>
        <v>0</v>
      </c>
      <c r="BE202" s="37">
        <v>50</v>
      </c>
      <c r="BF202" s="36">
        <f>SUM(BE202*$E202*$F202*$H202*$K202*$BF$10)</f>
        <v>1052049.5999999999</v>
      </c>
      <c r="BG202" s="39">
        <v>0</v>
      </c>
      <c r="BH202" s="36">
        <f>SUM(BG202*$E202*$F202*$H202*$K202*$BH$10)</f>
        <v>0</v>
      </c>
      <c r="BI202" s="39"/>
      <c r="BJ202" s="36">
        <f>SUM(BI202*$E202*$F202*$H202*$K202*$BJ$10)</f>
        <v>0</v>
      </c>
      <c r="BK202" s="37">
        <v>15</v>
      </c>
      <c r="BL202" s="36">
        <f>SUM(BK202*$E202*$F202*$H202*$K202*$BL$10)</f>
        <v>315614.88</v>
      </c>
      <c r="BM202" s="39">
        <v>0</v>
      </c>
      <c r="BN202" s="36">
        <f>BM202*$E202*$F202*$H202*$L202*$BN$10</f>
        <v>0</v>
      </c>
      <c r="BO202" s="39">
        <v>0</v>
      </c>
      <c r="BP202" s="36">
        <f>BO202*$E202*$F202*$H202*$L202*$BP$10</f>
        <v>0</v>
      </c>
      <c r="BQ202" s="77"/>
      <c r="BR202" s="37">
        <f>BQ202*$E202*$F202*$H202*$L202*$BR$10</f>
        <v>0</v>
      </c>
      <c r="BS202" s="37">
        <v>5</v>
      </c>
      <c r="BT202" s="36">
        <f>BS202*$E202*$F202*$H202*$L202*$BT$10</f>
        <v>126245.952</v>
      </c>
      <c r="BU202" s="39">
        <v>0</v>
      </c>
      <c r="BV202" s="36">
        <f>BU202*$E202*$F202*$H202*$L202*$BV$10</f>
        <v>0</v>
      </c>
      <c r="BW202" s="40">
        <v>23</v>
      </c>
      <c r="BX202" s="36">
        <f>BW202*$E202*$F202*$H202*$L202*$BX$10</f>
        <v>580731.37919999997</v>
      </c>
      <c r="BY202" s="39"/>
      <c r="BZ202" s="36">
        <f>BY202*$E202*$F202*$H202*$L202*$BZ$10</f>
        <v>0</v>
      </c>
      <c r="CA202" s="40"/>
      <c r="CB202" s="41">
        <f>CA202*$E202*$F202*$H202*$L202*$CB$10</f>
        <v>0</v>
      </c>
      <c r="CC202" s="71">
        <v>30</v>
      </c>
      <c r="CD202" s="36">
        <f>CC202*$E202*$F202*$H202*$L202*$CD$10</f>
        <v>757475.71200000006</v>
      </c>
      <c r="CE202" s="39"/>
      <c r="CF202" s="36">
        <f>CE202*$E202*$F202*$H202*$L202*$CF$10</f>
        <v>0</v>
      </c>
      <c r="CG202" s="37">
        <v>46</v>
      </c>
      <c r="CH202" s="36">
        <f>CG202*$E202*$F202*$H202*$L202*$CH$10</f>
        <v>1161462.7583999999</v>
      </c>
      <c r="CI202" s="71">
        <v>18</v>
      </c>
      <c r="CJ202" s="36">
        <f>CI202*$E202*$F202*$H202*$L202*$CJ$10</f>
        <v>454485.42720000003</v>
      </c>
      <c r="CK202" s="71">
        <v>20</v>
      </c>
      <c r="CL202" s="36">
        <f>CK202*$E202*$F202*$H202*$L202*$CL$10</f>
        <v>504983.80800000002</v>
      </c>
      <c r="CM202" s="37">
        <v>19</v>
      </c>
      <c r="CN202" s="36">
        <f>CM202*$E202*$F202*$H202*$L202*$CN$10</f>
        <v>479734.6176</v>
      </c>
      <c r="CO202" s="39"/>
      <c r="CP202" s="36">
        <f>CO202*$E202*$F202*$H202*$L202*$CP$10</f>
        <v>0</v>
      </c>
      <c r="CQ202" s="71">
        <v>3</v>
      </c>
      <c r="CR202" s="36">
        <f>CQ202*$E202*$F202*$H202*$M202*$CR$10</f>
        <v>100545.88320000001</v>
      </c>
      <c r="CS202" s="71">
        <v>18</v>
      </c>
      <c r="CT202" s="36">
        <f>CS202*$E202*$F202*$H202*$N202*$CT$10</f>
        <v>695254.49280000001</v>
      </c>
      <c r="CU202" s="37"/>
      <c r="CV202" s="36">
        <f>CU202*E202*F202*H202</f>
        <v>0</v>
      </c>
      <c r="CW202" s="37"/>
      <c r="CX202" s="36"/>
      <c r="CY202" s="36"/>
      <c r="CZ202" s="36">
        <f>SUM(CY202*$E202*$F202*$H202*$K202*$R$10)</f>
        <v>0</v>
      </c>
      <c r="DA202" s="36"/>
      <c r="DB202" s="36"/>
      <c r="DC202" s="36"/>
      <c r="DD202" s="36"/>
      <c r="DE202" s="43">
        <f t="shared" ref="DE202:DF205" si="442">SUM(Q202+O202+AA202+S202+U202+AC202+Y202+W202+AE202+AI202+AG202+AK202+AM202+AQ202+BM202+BS202+AO202+BA202+BC202+CE202+CG202+CC202+CI202+CK202+BW202+BY202+AS202+AU202+AW202+AY202+BO202+BQ202+BU202+BE202+BG202+BI202+BK202+CA202+CM202+CO202+CQ202+CS202+CU202+CW202+DA202+DC202)</f>
        <v>284</v>
      </c>
      <c r="DF202" s="43">
        <f t="shared" si="442"/>
        <v>7112306.1743999999</v>
      </c>
    </row>
    <row r="203" spans="1:110" ht="90" x14ac:dyDescent="0.25">
      <c r="A203" s="14"/>
      <c r="B203" s="14">
        <v>154</v>
      </c>
      <c r="C203" s="45" t="s">
        <v>499</v>
      </c>
      <c r="D203" s="97" t="s">
        <v>500</v>
      </c>
      <c r="E203" s="29">
        <v>13916</v>
      </c>
      <c r="F203" s="30">
        <v>1.41</v>
      </c>
      <c r="G203" s="31"/>
      <c r="H203" s="32">
        <v>1</v>
      </c>
      <c r="I203" s="33"/>
      <c r="J203" s="33"/>
      <c r="K203" s="34">
        <v>1.4</v>
      </c>
      <c r="L203" s="34">
        <v>1.68</v>
      </c>
      <c r="M203" s="34">
        <v>2.23</v>
      </c>
      <c r="N203" s="35">
        <v>2.57</v>
      </c>
      <c r="O203" s="66">
        <v>30</v>
      </c>
      <c r="P203" s="36">
        <f>SUM(O203*$E203*$F203*$H203*$K203*$P$10)</f>
        <v>824105.5199999999</v>
      </c>
      <c r="Q203" s="39">
        <v>0</v>
      </c>
      <c r="R203" s="36">
        <f>SUM(Q203*$E203*$F203*$H203*$K203*$R$10)</f>
        <v>0</v>
      </c>
      <c r="S203" s="39">
        <v>0</v>
      </c>
      <c r="T203" s="37">
        <f>SUM(S203*$E203*$F203*$H203*$K203*$T$10)</f>
        <v>0</v>
      </c>
      <c r="U203" s="39">
        <v>0</v>
      </c>
      <c r="V203" s="36">
        <f>SUM(U203*$E203*$F203*$H203*$K203*$V$10)</f>
        <v>0</v>
      </c>
      <c r="W203" s="39"/>
      <c r="X203" s="36">
        <f>SUM(W203*$E203*$F203*$H203*$K203*$X$10)</f>
        <v>0</v>
      </c>
      <c r="Y203" s="39"/>
      <c r="Z203" s="37">
        <f>SUM(Y203*$E203*$F203*$H203*$K203*$Z$10)</f>
        <v>0</v>
      </c>
      <c r="AA203" s="64">
        <v>0</v>
      </c>
      <c r="AB203" s="36">
        <v>0</v>
      </c>
      <c r="AC203" s="39">
        <v>0</v>
      </c>
      <c r="AD203" s="36">
        <v>0</v>
      </c>
      <c r="AE203" s="39">
        <v>0</v>
      </c>
      <c r="AF203" s="36">
        <v>0</v>
      </c>
      <c r="AG203" s="39">
        <v>0</v>
      </c>
      <c r="AH203" s="36">
        <f>AG203*E203*F203*H203*K203</f>
        <v>0</v>
      </c>
      <c r="AI203" s="39">
        <v>0</v>
      </c>
      <c r="AJ203" s="36">
        <v>0</v>
      </c>
      <c r="AK203" s="39"/>
      <c r="AL203" s="36">
        <f>AK203*$E203*$F203*$H203*$L203*$AL$10</f>
        <v>0</v>
      </c>
      <c r="AM203" s="64"/>
      <c r="AN203" s="36">
        <f>SUM(AM203*$E203*$F203*$H203*$K203*$AN$10)</f>
        <v>0</v>
      </c>
      <c r="AO203" s="39"/>
      <c r="AP203" s="37">
        <f>SUM(AO203*$E203*$F203*$H203*$K203*$AP$10)</f>
        <v>0</v>
      </c>
      <c r="AQ203" s="39">
        <v>0</v>
      </c>
      <c r="AR203" s="36">
        <f>SUM(AQ203*$E203*$F203*$H203*$K203*$AR$10)</f>
        <v>0</v>
      </c>
      <c r="AS203" s="39">
        <v>0</v>
      </c>
      <c r="AT203" s="36">
        <f>SUM(AS203*$E203*$F203*$H203*$K203*$AT$10)</f>
        <v>0</v>
      </c>
      <c r="AU203" s="39"/>
      <c r="AV203" s="36">
        <f>SUM(AU203*$E203*$F203*$H203*$K203*$AV$10)</f>
        <v>0</v>
      </c>
      <c r="AW203" s="39"/>
      <c r="AX203" s="36">
        <f>SUM(AW203*$E203*$F203*$H203*$K203*$AX$10)</f>
        <v>0</v>
      </c>
      <c r="AY203" s="39"/>
      <c r="AZ203" s="36">
        <f>SUM(AY203*$E203*$F203*$H203*$K203*$AZ$10)</f>
        <v>0</v>
      </c>
      <c r="BA203" s="39">
        <v>0</v>
      </c>
      <c r="BB203" s="36">
        <f>SUM(BA203*$E203*$F203*$H203*$K203*$BB$10)</f>
        <v>0</v>
      </c>
      <c r="BC203" s="39">
        <v>0</v>
      </c>
      <c r="BD203" s="36">
        <f>SUM(BC203*$E203*$F203*$H203*$K203*$BD$10)</f>
        <v>0</v>
      </c>
      <c r="BE203" s="39">
        <v>0</v>
      </c>
      <c r="BF203" s="36">
        <f>SUM(BE203*$E203*$F203*$H203*$K203*$BF$10)</f>
        <v>0</v>
      </c>
      <c r="BG203" s="39">
        <v>0</v>
      </c>
      <c r="BH203" s="36">
        <f>SUM(BG203*$E203*$F203*$H203*$K203*$BH$10)</f>
        <v>0</v>
      </c>
      <c r="BI203" s="39">
        <v>0</v>
      </c>
      <c r="BJ203" s="36">
        <f>SUM(BI203*$E203*$F203*$H203*$K203*$BJ$10)</f>
        <v>0</v>
      </c>
      <c r="BK203" s="39"/>
      <c r="BL203" s="36">
        <f>SUM(BK203*$E203*$F203*$H203*$K203*$BL$10)</f>
        <v>0</v>
      </c>
      <c r="BM203" s="39">
        <v>0</v>
      </c>
      <c r="BN203" s="36">
        <f>BM203*$E203*$F203*$H203*$L203*$BN$10</f>
        <v>0</v>
      </c>
      <c r="BO203" s="72"/>
      <c r="BP203" s="36">
        <f>BO203*$E203*$F203*$H203*$L203*$BP$10</f>
        <v>0</v>
      </c>
      <c r="BQ203" s="77"/>
      <c r="BR203" s="37">
        <f>BQ203*$E203*$F203*$H203*$L203*$BR$10</f>
        <v>0</v>
      </c>
      <c r="BS203" s="37">
        <v>5</v>
      </c>
      <c r="BT203" s="36">
        <f>BS203*$E203*$F203*$H203*$L203*$BT$10</f>
        <v>164821.10399999996</v>
      </c>
      <c r="BU203" s="39"/>
      <c r="BV203" s="36">
        <f>BU203*$E203*$F203*$H203*$L203*$BV$10</f>
        <v>0</v>
      </c>
      <c r="BW203" s="44">
        <v>0</v>
      </c>
      <c r="BX203" s="36">
        <f>BW203*$E203*$F203*$H203*$L203*$BX$10</f>
        <v>0</v>
      </c>
      <c r="BY203" s="39"/>
      <c r="BZ203" s="36">
        <f>BY203*$E203*$F203*$H203*$L203*$BZ$10</f>
        <v>0</v>
      </c>
      <c r="CA203" s="44"/>
      <c r="CB203" s="41">
        <f>CA203*$E203*$F203*$H203*$L203*$CB$10</f>
        <v>0</v>
      </c>
      <c r="CC203" s="39">
        <v>0</v>
      </c>
      <c r="CD203" s="36">
        <f>CC203*$E203*$F203*$H203*$L203*$CD$10</f>
        <v>0</v>
      </c>
      <c r="CE203" s="39"/>
      <c r="CF203" s="36">
        <f>CE203*$E203*$F203*$H203*$L203*$CF$10</f>
        <v>0</v>
      </c>
      <c r="CG203" s="37">
        <v>12</v>
      </c>
      <c r="CH203" s="36">
        <f>CG203*$E203*$F203*$H203*$L203*$CH$10</f>
        <v>395570.6496</v>
      </c>
      <c r="CI203" s="39"/>
      <c r="CJ203" s="36">
        <f>CI203*$E203*$F203*$H203*$L203*$CJ$10</f>
        <v>0</v>
      </c>
      <c r="CK203" s="39"/>
      <c r="CL203" s="36">
        <f>CK203*$E203*$F203*$H203*$L203*$CL$10</f>
        <v>0</v>
      </c>
      <c r="CM203" s="39"/>
      <c r="CN203" s="36">
        <f>CM203*$E203*$F203*$H203*$L203*$CN$10</f>
        <v>0</v>
      </c>
      <c r="CO203" s="39">
        <v>0</v>
      </c>
      <c r="CP203" s="36">
        <f>CO203*$E203*$F203*$H203*$L203*$CP$10</f>
        <v>0</v>
      </c>
      <c r="CQ203" s="39">
        <v>0</v>
      </c>
      <c r="CR203" s="36">
        <f>CQ203*$E203*$F203*$H203*$M203*$CR$10</f>
        <v>0</v>
      </c>
      <c r="CS203" s="39"/>
      <c r="CT203" s="36">
        <f>CS203*$E203*$F203*$H203*$N203*$CT$10</f>
        <v>0</v>
      </c>
      <c r="CU203" s="37"/>
      <c r="CV203" s="36">
        <f>CU203*E203*F203*H203</f>
        <v>0</v>
      </c>
      <c r="CW203" s="37"/>
      <c r="CX203" s="36"/>
      <c r="CY203" s="36"/>
      <c r="CZ203" s="36">
        <f>SUM(CY203*$E203*$F203*$H203*$K203*$R$10)</f>
        <v>0</v>
      </c>
      <c r="DA203" s="36"/>
      <c r="DB203" s="36"/>
      <c r="DC203" s="36"/>
      <c r="DD203" s="36"/>
      <c r="DE203" s="43">
        <f t="shared" si="442"/>
        <v>47</v>
      </c>
      <c r="DF203" s="43">
        <f t="shared" si="442"/>
        <v>1384497.2736</v>
      </c>
    </row>
    <row r="204" spans="1:110" ht="21" customHeight="1" x14ac:dyDescent="0.25">
      <c r="A204" s="14"/>
      <c r="B204" s="14">
        <v>155</v>
      </c>
      <c r="C204" s="45" t="s">
        <v>501</v>
      </c>
      <c r="D204" s="97" t="s">
        <v>502</v>
      </c>
      <c r="E204" s="29">
        <v>13916</v>
      </c>
      <c r="F204" s="30">
        <v>2.58</v>
      </c>
      <c r="G204" s="31"/>
      <c r="H204" s="32">
        <v>1</v>
      </c>
      <c r="I204" s="33"/>
      <c r="J204" s="33"/>
      <c r="K204" s="34">
        <v>1.4</v>
      </c>
      <c r="L204" s="34">
        <v>1.68</v>
      </c>
      <c r="M204" s="34">
        <v>2.23</v>
      </c>
      <c r="N204" s="35">
        <v>2.57</v>
      </c>
      <c r="O204" s="46"/>
      <c r="P204" s="36">
        <f>SUM(O204*$E204*$F204*$H204*$K204*$P$10)</f>
        <v>0</v>
      </c>
      <c r="Q204" s="46"/>
      <c r="R204" s="36">
        <f>SUM(Q204*$E204*$F204*$H204*$K204*$R$10)</f>
        <v>0</v>
      </c>
      <c r="S204" s="46"/>
      <c r="T204" s="37">
        <f>SUM(S204*$E204*$F204*$H204*$K204*$T$10)</f>
        <v>0</v>
      </c>
      <c r="U204" s="46"/>
      <c r="V204" s="36">
        <f>SUM(U204*$E204*$F204*$H204*$K204*$V$10)</f>
        <v>0</v>
      </c>
      <c r="W204" s="46"/>
      <c r="X204" s="36">
        <f>SUM(W204*$E204*$F204*$H204*$K204*$X$10)</f>
        <v>0</v>
      </c>
      <c r="Y204" s="39"/>
      <c r="Z204" s="37">
        <f>SUM(Y204*$E204*$F204*$H204*$K204*$Z$10)</f>
        <v>0</v>
      </c>
      <c r="AA204" s="64"/>
      <c r="AB204" s="36"/>
      <c r="AC204" s="46"/>
      <c r="AD204" s="36"/>
      <c r="AE204" s="46"/>
      <c r="AF204" s="36"/>
      <c r="AG204" s="46"/>
      <c r="AH204" s="36">
        <f>AG204*E204*F204*H204*K204</f>
        <v>0</v>
      </c>
      <c r="AI204" s="46"/>
      <c r="AJ204" s="36"/>
      <c r="AK204" s="46"/>
      <c r="AL204" s="36">
        <f>AK204*$E204*$F204*$H204*$L204*$AL$10</f>
        <v>0</v>
      </c>
      <c r="AM204" s="64"/>
      <c r="AN204" s="36">
        <f>SUM(AM204*$E204*$F204*$H204*$K204*$AN$10)</f>
        <v>0</v>
      </c>
      <c r="AO204" s="46"/>
      <c r="AP204" s="37">
        <f>SUM(AO204*$E204*$F204*$H204*$K204*$AP$10)</f>
        <v>0</v>
      </c>
      <c r="AQ204" s="46"/>
      <c r="AR204" s="36">
        <f>SUM(AQ204*$E204*$F204*$H204*$K204*$AR$10)</f>
        <v>0</v>
      </c>
      <c r="AS204" s="46"/>
      <c r="AT204" s="36">
        <f>SUM(AS204*$E204*$F204*$H204*$K204*$AT$10)</f>
        <v>0</v>
      </c>
      <c r="AU204" s="46"/>
      <c r="AV204" s="36">
        <f>SUM(AU204*$E204*$F204*$H204*$K204*$AV$10)</f>
        <v>0</v>
      </c>
      <c r="AW204" s="46"/>
      <c r="AX204" s="36">
        <f>SUM(AW204*$E204*$F204*$H204*$K204*$AX$10)</f>
        <v>0</v>
      </c>
      <c r="AY204" s="39"/>
      <c r="AZ204" s="36">
        <f>SUM(AY204*$E204*$F204*$H204*$K204*$AZ$10)</f>
        <v>0</v>
      </c>
      <c r="BA204" s="46"/>
      <c r="BB204" s="36">
        <f>SUM(BA204*$E204*$F204*$H204*$K204*$BB$10)</f>
        <v>0</v>
      </c>
      <c r="BC204" s="46"/>
      <c r="BD204" s="36">
        <f>SUM(BC204*$E204*$F204*$H204*$K204*$BD$10)</f>
        <v>0</v>
      </c>
      <c r="BE204" s="46"/>
      <c r="BF204" s="36">
        <f>SUM(BE204*$E204*$F204*$H204*$K204*$BF$10)</f>
        <v>0</v>
      </c>
      <c r="BG204" s="46"/>
      <c r="BH204" s="36">
        <f>SUM(BG204*$E204*$F204*$H204*$K204*$BH$10)</f>
        <v>0</v>
      </c>
      <c r="BI204" s="46"/>
      <c r="BJ204" s="36">
        <f>SUM(BI204*$E204*$F204*$H204*$K204*$BJ$10)</f>
        <v>0</v>
      </c>
      <c r="BK204" s="39"/>
      <c r="BL204" s="36">
        <f>SUM(BK204*$E204*$F204*$H204*$K204*$BL$10)</f>
        <v>0</v>
      </c>
      <c r="BM204" s="46"/>
      <c r="BN204" s="36">
        <f>BM204*$E204*$F204*$H204*$L204*$BN$10</f>
        <v>0</v>
      </c>
      <c r="BO204" s="46"/>
      <c r="BP204" s="36">
        <f>BO204*$E204*$F204*$H204*$L204*$BP$10</f>
        <v>0</v>
      </c>
      <c r="BQ204" s="94"/>
      <c r="BR204" s="37">
        <f>BQ204*$E204*$F204*$H204*$L204*$BR$10</f>
        <v>0</v>
      </c>
      <c r="BS204" s="46"/>
      <c r="BT204" s="36">
        <f>BS204*$E204*$F204*$H204*$L204*$BT$10</f>
        <v>0</v>
      </c>
      <c r="BU204" s="46"/>
      <c r="BV204" s="36">
        <f>BU204*$E204*$F204*$H204*$L204*$BV$10</f>
        <v>0</v>
      </c>
      <c r="BW204" s="47"/>
      <c r="BX204" s="36">
        <f>BW204*$E204*$F204*$H204*$L204*$BX$10</f>
        <v>0</v>
      </c>
      <c r="BY204" s="46"/>
      <c r="BZ204" s="36">
        <f>BY204*$E204*$F204*$H204*$L204*$BZ$10</f>
        <v>0</v>
      </c>
      <c r="CA204" s="47"/>
      <c r="CB204" s="41">
        <f>CA204*$E204*$F204*$H204*$L204*$CB$10</f>
        <v>0</v>
      </c>
      <c r="CC204" s="46"/>
      <c r="CD204" s="36">
        <f>CC204*$E204*$F204*$H204*$L204*$CD$10</f>
        <v>0</v>
      </c>
      <c r="CE204" s="46"/>
      <c r="CF204" s="36">
        <f>CE204*$E204*$F204*$H204*$L204*$CF$10</f>
        <v>0</v>
      </c>
      <c r="CG204" s="66"/>
      <c r="CH204" s="36">
        <f>CG204*$E204*$F204*$H204*$L204*$CH$10</f>
        <v>0</v>
      </c>
      <c r="CI204" s="46"/>
      <c r="CJ204" s="36">
        <f>CI204*$E204*$F204*$H204*$L204*$CJ$10</f>
        <v>0</v>
      </c>
      <c r="CK204" s="39"/>
      <c r="CL204" s="36">
        <f>CK204*$E204*$F204*$H204*$L204*$CL$10</f>
        <v>0</v>
      </c>
      <c r="CM204" s="39"/>
      <c r="CN204" s="36">
        <f>CM204*$E204*$F204*$H204*$L204*$CN$10</f>
        <v>0</v>
      </c>
      <c r="CO204" s="46"/>
      <c r="CP204" s="36">
        <f>CO204*$E204*$F204*$H204*$L204*$CP$10</f>
        <v>0</v>
      </c>
      <c r="CQ204" s="46"/>
      <c r="CR204" s="36">
        <f>CQ204*$E204*$F204*$H204*$M204*$CR$10</f>
        <v>0</v>
      </c>
      <c r="CS204" s="46"/>
      <c r="CT204" s="36">
        <f>CS204*$E204*$F204*$H204*$N204*$CT$10</f>
        <v>0</v>
      </c>
      <c r="CU204" s="37"/>
      <c r="CV204" s="36">
        <f>CU204*E204*F204*H204</f>
        <v>0</v>
      </c>
      <c r="CW204" s="37"/>
      <c r="CX204" s="36"/>
      <c r="CY204" s="36"/>
      <c r="CZ204" s="36">
        <f>SUM(CY204*$E204*$F204*$H204*$K204*$R$10)</f>
        <v>0</v>
      </c>
      <c r="DA204" s="36"/>
      <c r="DB204" s="36"/>
      <c r="DC204" s="36"/>
      <c r="DD204" s="36"/>
      <c r="DE204" s="43">
        <f t="shared" si="442"/>
        <v>0</v>
      </c>
      <c r="DF204" s="43">
        <f t="shared" si="442"/>
        <v>0</v>
      </c>
    </row>
    <row r="205" spans="1:110" ht="45" x14ac:dyDescent="0.25">
      <c r="A205" s="14"/>
      <c r="B205" s="14">
        <v>156</v>
      </c>
      <c r="C205" s="45" t="s">
        <v>503</v>
      </c>
      <c r="D205" s="97" t="s">
        <v>504</v>
      </c>
      <c r="E205" s="29">
        <v>13916</v>
      </c>
      <c r="F205" s="70">
        <v>12.27</v>
      </c>
      <c r="G205" s="31"/>
      <c r="H205" s="32">
        <v>1</v>
      </c>
      <c r="I205" s="33"/>
      <c r="J205" s="33"/>
      <c r="K205" s="34">
        <v>1.4</v>
      </c>
      <c r="L205" s="34">
        <v>1.68</v>
      </c>
      <c r="M205" s="34">
        <v>2.23</v>
      </c>
      <c r="N205" s="35">
        <v>2.57</v>
      </c>
      <c r="O205" s="46"/>
      <c r="P205" s="36">
        <f>SUM(O205*$E205*$F205*$H205*$K205*$P$10)</f>
        <v>0</v>
      </c>
      <c r="Q205" s="46"/>
      <c r="R205" s="36">
        <f>SUM(Q205*$E205*$F205*$H205*$K205*$R$10)</f>
        <v>0</v>
      </c>
      <c r="S205" s="46"/>
      <c r="T205" s="37">
        <f>SUM(S205*$E205*$F205*$H205*$K205*$T$10)</f>
        <v>0</v>
      </c>
      <c r="U205" s="46"/>
      <c r="V205" s="36">
        <f>SUM(U205*$E205*$F205*$H205*$K205*$V$10)</f>
        <v>0</v>
      </c>
      <c r="W205" s="46"/>
      <c r="X205" s="36">
        <f>SUM(W205*$E205*$F205*$H205*$K205*$X$10)</f>
        <v>0</v>
      </c>
      <c r="Y205" s="39"/>
      <c r="Z205" s="37">
        <f>SUM(Y205*$E205*$F205*$H205*$K205*$Z$10)</f>
        <v>0</v>
      </c>
      <c r="AA205" s="64"/>
      <c r="AB205" s="36"/>
      <c r="AC205" s="46"/>
      <c r="AD205" s="36"/>
      <c r="AE205" s="46"/>
      <c r="AF205" s="36"/>
      <c r="AG205" s="46"/>
      <c r="AH205" s="36">
        <f>AG205*E205*F205*H205*K205</f>
        <v>0</v>
      </c>
      <c r="AI205" s="46"/>
      <c r="AJ205" s="36"/>
      <c r="AK205" s="46"/>
      <c r="AL205" s="36">
        <f>AK205*$E205*$F205*$H205*$L205*$AL$10</f>
        <v>0</v>
      </c>
      <c r="AM205" s="64"/>
      <c r="AN205" s="36">
        <f>SUM(AM205*$E205*$F205*$H205*$K205*$AN$10)</f>
        <v>0</v>
      </c>
      <c r="AO205" s="46"/>
      <c r="AP205" s="37">
        <f>SUM(AO205*$E205*$F205*$H205*$K205*$AP$10)</f>
        <v>0</v>
      </c>
      <c r="AQ205" s="46"/>
      <c r="AR205" s="36">
        <f>SUM(AQ205*$E205*$F205*$H205*$K205*$AR$10)</f>
        <v>0</v>
      </c>
      <c r="AS205" s="46"/>
      <c r="AT205" s="36">
        <f>SUM(AS205*$E205*$F205*$H205*$K205*$AT$10)</f>
        <v>0</v>
      </c>
      <c r="AU205" s="46"/>
      <c r="AV205" s="36">
        <f>SUM(AU205*$E205*$F205*$H205*$K205*$AV$10)</f>
        <v>0</v>
      </c>
      <c r="AW205" s="46"/>
      <c r="AX205" s="36">
        <f>SUM(AW205*$E205*$F205*$H205*$K205*$AX$10)</f>
        <v>0</v>
      </c>
      <c r="AY205" s="46"/>
      <c r="AZ205" s="36">
        <f>SUM(AY205*$E205*$F205*$H205*$K205*$AZ$10)</f>
        <v>0</v>
      </c>
      <c r="BA205" s="46"/>
      <c r="BB205" s="36">
        <f>SUM(BA205*$E205*$F205*$H205*$K205*$BB$10)</f>
        <v>0</v>
      </c>
      <c r="BC205" s="46"/>
      <c r="BD205" s="36">
        <f>SUM(BC205*$E205*$F205*$H205*$K205*$BD$10)</f>
        <v>0</v>
      </c>
      <c r="BE205" s="46"/>
      <c r="BF205" s="36">
        <f>SUM(BE205*$E205*$F205*$H205*$K205*$BF$10)</f>
        <v>0</v>
      </c>
      <c r="BG205" s="46"/>
      <c r="BH205" s="36">
        <f>SUM(BG205*$E205*$F205*$H205*$K205*$BH$10)</f>
        <v>0</v>
      </c>
      <c r="BI205" s="46"/>
      <c r="BJ205" s="36">
        <f>SUM(BI205*$E205*$F205*$H205*$K205*$BJ$10)</f>
        <v>0</v>
      </c>
      <c r="BK205" s="46"/>
      <c r="BL205" s="36">
        <f>SUM(BK205*$E205*$F205*$H205*$K205*$BL$10)</f>
        <v>0</v>
      </c>
      <c r="BM205" s="46"/>
      <c r="BN205" s="36">
        <f>BM205*$E205*$F205*$H205*$L205*$BN$10</f>
        <v>0</v>
      </c>
      <c r="BO205" s="46"/>
      <c r="BP205" s="36">
        <f>BO205*$E205*$F205*$H205*$L205*$BP$10</f>
        <v>0</v>
      </c>
      <c r="BQ205" s="94"/>
      <c r="BR205" s="37">
        <f>BQ205*$E205*$F205*$H205*$L205*$BR$10</f>
        <v>0</v>
      </c>
      <c r="BS205" s="46"/>
      <c r="BT205" s="36">
        <f>BS205*$E205*$F205*$H205*$L205*$BT$10</f>
        <v>0</v>
      </c>
      <c r="BU205" s="46"/>
      <c r="BV205" s="36">
        <f>BU205*$E205*$F205*$H205*$L205*$BV$10</f>
        <v>0</v>
      </c>
      <c r="BW205" s="47"/>
      <c r="BX205" s="36">
        <f>BW205*$E205*$F205*$H205*$L205*$BX$10</f>
        <v>0</v>
      </c>
      <c r="BY205" s="46"/>
      <c r="BZ205" s="36">
        <f>BY205*$E205*$F205*$H205*$L205*$BZ$10</f>
        <v>0</v>
      </c>
      <c r="CA205" s="47"/>
      <c r="CB205" s="41">
        <f>CA205*$E205*$F205*$H205*$L205*$CB$10</f>
        <v>0</v>
      </c>
      <c r="CC205" s="46"/>
      <c r="CD205" s="36">
        <f>CC205*$E205*$F205*$H205*$L205*$CD$10</f>
        <v>0</v>
      </c>
      <c r="CE205" s="46"/>
      <c r="CF205" s="36">
        <f>CE205*$E205*$F205*$H205*$L205*$CF$10</f>
        <v>0</v>
      </c>
      <c r="CG205" s="66"/>
      <c r="CH205" s="36">
        <f>CG205*$E205*$F205*$H205*$L205*$CH$10</f>
        <v>0</v>
      </c>
      <c r="CI205" s="46"/>
      <c r="CJ205" s="36">
        <f>CI205*$E205*$F205*$H205*$L205*$CJ$10</f>
        <v>0</v>
      </c>
      <c r="CK205" s="46"/>
      <c r="CL205" s="36">
        <f>CK205*$E205*$F205*$H205*$L205*$CL$10</f>
        <v>0</v>
      </c>
      <c r="CM205" s="46"/>
      <c r="CN205" s="36">
        <f>CM205*$E205*$F205*$H205*$L205*$CN$10</f>
        <v>0</v>
      </c>
      <c r="CO205" s="46"/>
      <c r="CP205" s="36">
        <f>CO205*$E205*$F205*$H205*$L205*$CP$10</f>
        <v>0</v>
      </c>
      <c r="CQ205" s="46"/>
      <c r="CR205" s="36">
        <f>CQ205*$E205*$F205*$H205*$M205*$CR$10</f>
        <v>0</v>
      </c>
      <c r="CS205" s="46"/>
      <c r="CT205" s="36">
        <f>CS205*$E205*$F205*$H205*$N205*$CT$10</f>
        <v>0</v>
      </c>
      <c r="CU205" s="37"/>
      <c r="CV205" s="36">
        <f>CU205*E205*F205*H205</f>
        <v>0</v>
      </c>
      <c r="CW205" s="37"/>
      <c r="CX205" s="36"/>
      <c r="CY205" s="36"/>
      <c r="CZ205" s="36">
        <f>SUM(CY205*$E205*$F205*$H205*$K205*$R$10)</f>
        <v>0</v>
      </c>
      <c r="DA205" s="36"/>
      <c r="DB205" s="36"/>
      <c r="DC205" s="36"/>
      <c r="DD205" s="36"/>
      <c r="DE205" s="43">
        <f t="shared" si="442"/>
        <v>0</v>
      </c>
      <c r="DF205" s="43">
        <f t="shared" si="442"/>
        <v>0</v>
      </c>
    </row>
    <row r="206" spans="1:110" ht="15" x14ac:dyDescent="0.25">
      <c r="A206" s="159">
        <v>36</v>
      </c>
      <c r="B206" s="159"/>
      <c r="C206" s="187" t="s">
        <v>505</v>
      </c>
      <c r="D206" s="185" t="s">
        <v>506</v>
      </c>
      <c r="E206" s="170">
        <v>13916</v>
      </c>
      <c r="F206" s="181"/>
      <c r="G206" s="172"/>
      <c r="H206" s="163"/>
      <c r="I206" s="139"/>
      <c r="J206" s="139"/>
      <c r="K206" s="173">
        <v>1.4</v>
      </c>
      <c r="L206" s="173">
        <v>1.68</v>
      </c>
      <c r="M206" s="173">
        <v>2.23</v>
      </c>
      <c r="N206" s="174">
        <v>2.57</v>
      </c>
      <c r="O206" s="179">
        <f>SUM(O207:O216)</f>
        <v>125</v>
      </c>
      <c r="P206" s="179">
        <f>SUM(P207:P216)</f>
        <v>15107980.8135872</v>
      </c>
      <c r="Q206" s="179">
        <f>SUM(Q207:Q216)</f>
        <v>0</v>
      </c>
      <c r="R206" s="179">
        <f>SUM(R207:R216)</f>
        <v>0</v>
      </c>
      <c r="S206" s="179">
        <f>SUM(S207:S216)</f>
        <v>80</v>
      </c>
      <c r="T206" s="179">
        <f>SUM(T207:T216)</f>
        <v>623436.79999999993</v>
      </c>
      <c r="U206" s="179">
        <f>SUM(U207:U216)</f>
        <v>0</v>
      </c>
      <c r="V206" s="179">
        <f>SUM(V207:V216)</f>
        <v>0</v>
      </c>
      <c r="W206" s="179">
        <f>SUM(W207:W216)</f>
        <v>0</v>
      </c>
      <c r="X206" s="179">
        <f>SUM(X207:X216)</f>
        <v>0</v>
      </c>
      <c r="Y206" s="179">
        <f>SUM(Y207:Y216)</f>
        <v>12</v>
      </c>
      <c r="Z206" s="179">
        <f>SUM(Z207:Z216)</f>
        <v>551099.58395520004</v>
      </c>
      <c r="AA206" s="179">
        <f>SUM(AA207:AA216)</f>
        <v>0</v>
      </c>
      <c r="AB206" s="179">
        <f>SUM(AB207:AB216)</f>
        <v>0</v>
      </c>
      <c r="AC206" s="179">
        <f>SUM(AC207:AC216)</f>
        <v>0</v>
      </c>
      <c r="AD206" s="179">
        <f>SUM(AD207:AD216)</f>
        <v>0</v>
      </c>
      <c r="AE206" s="179">
        <f>SUM(AE207:AE216)</f>
        <v>0</v>
      </c>
      <c r="AF206" s="179">
        <f>SUM(AF207:AF216)</f>
        <v>0</v>
      </c>
      <c r="AG206" s="179">
        <f>SUM(AG207:AG216)</f>
        <v>3</v>
      </c>
      <c r="AH206" s="179">
        <f>SUM(AH207:AH216)</f>
        <v>32730.432000000001</v>
      </c>
      <c r="AI206" s="179">
        <f>SUM(AI207:AI216)</f>
        <v>3</v>
      </c>
      <c r="AJ206" s="179">
        <f>SUM(AJ207:AJ216)</f>
        <v>28054.655999999999</v>
      </c>
      <c r="AK206" s="179">
        <f>SUM(AK207:AK216)</f>
        <v>0</v>
      </c>
      <c r="AL206" s="179">
        <f>SUM(AL207:AL216)</f>
        <v>0</v>
      </c>
      <c r="AM206" s="179">
        <f>SUM(AM207:AM216)</f>
        <v>0</v>
      </c>
      <c r="AN206" s="179">
        <f>SUM(AN207:AN216)</f>
        <v>0</v>
      </c>
      <c r="AO206" s="179">
        <f>SUM(AO207:AO216)</f>
        <v>0</v>
      </c>
      <c r="AP206" s="179">
        <f>SUM(AP207:AP216)</f>
        <v>0</v>
      </c>
      <c r="AQ206" s="179">
        <f>SUM(AQ207:AQ216)</f>
        <v>0</v>
      </c>
      <c r="AR206" s="179">
        <f>SUM(AR207:AR216)</f>
        <v>0</v>
      </c>
      <c r="AS206" s="179">
        <f>SUM(AS207:AS216)</f>
        <v>0</v>
      </c>
      <c r="AT206" s="179">
        <f>SUM(AT207:AT216)</f>
        <v>0</v>
      </c>
      <c r="AU206" s="179">
        <f>SUM(AU207:AU216)</f>
        <v>0</v>
      </c>
      <c r="AV206" s="179">
        <f>SUM(AV207:AV216)</f>
        <v>0</v>
      </c>
      <c r="AW206" s="179">
        <f>SUM(AW207:AW216)</f>
        <v>0</v>
      </c>
      <c r="AX206" s="179">
        <f>SUM(AX207:AX216)</f>
        <v>0</v>
      </c>
      <c r="AY206" s="179">
        <f>SUM(AY207:AY216)</f>
        <v>0</v>
      </c>
      <c r="AZ206" s="179">
        <f>SUM(AZ207:AZ216)</f>
        <v>0</v>
      </c>
      <c r="BA206" s="179">
        <f>SUM(BA207:BA216)</f>
        <v>0</v>
      </c>
      <c r="BB206" s="179">
        <f>SUM(BB207:BB216)</f>
        <v>0</v>
      </c>
      <c r="BC206" s="179">
        <f>SUM(BC207:BC216)</f>
        <v>0</v>
      </c>
      <c r="BD206" s="179">
        <f>SUM(BD207:BD216)</f>
        <v>0</v>
      </c>
      <c r="BE206" s="179">
        <f>SUM(BE207:BE216)</f>
        <v>0</v>
      </c>
      <c r="BF206" s="179">
        <f>SUM(BF207:BF216)</f>
        <v>0</v>
      </c>
      <c r="BG206" s="179">
        <f>SUM(BG207:BG216)</f>
        <v>0</v>
      </c>
      <c r="BH206" s="179">
        <f>SUM(BH207:BH216)</f>
        <v>0</v>
      </c>
      <c r="BI206" s="179">
        <f>SUM(BI207:BI216)</f>
        <v>0</v>
      </c>
      <c r="BJ206" s="179">
        <f>SUM(BJ207:BJ216)</f>
        <v>0</v>
      </c>
      <c r="BK206" s="179">
        <f>SUM(BK207:BK216)</f>
        <v>0</v>
      </c>
      <c r="BL206" s="179">
        <f>SUM(BL207:BL216)</f>
        <v>0</v>
      </c>
      <c r="BM206" s="179">
        <f>SUM(BM207:BM216)</f>
        <v>0</v>
      </c>
      <c r="BN206" s="179">
        <f>SUM(BN207:BN216)</f>
        <v>0</v>
      </c>
      <c r="BO206" s="179">
        <f>SUM(BO207:BO216)</f>
        <v>0</v>
      </c>
      <c r="BP206" s="179">
        <f>SUM(BP207:BP216)</f>
        <v>0</v>
      </c>
      <c r="BQ206" s="179">
        <f>SUM(BQ207:BQ216)</f>
        <v>144</v>
      </c>
      <c r="BR206" s="179">
        <f>SUM(BR207:BR216)</f>
        <v>18982727.214474238</v>
      </c>
      <c r="BS206" s="179">
        <f>SUM(BS207:BS216)</f>
        <v>0</v>
      </c>
      <c r="BT206" s="179">
        <f>SUM(BT207:BT216)</f>
        <v>0</v>
      </c>
      <c r="BU206" s="179">
        <f>SUM(BU207:BU216)</f>
        <v>76</v>
      </c>
      <c r="BV206" s="179">
        <f>SUM(BV207:BV216)</f>
        <v>10018661.585416958</v>
      </c>
      <c r="BW206" s="179">
        <f>SUM(BW207:BW216)</f>
        <v>0</v>
      </c>
      <c r="BX206" s="179">
        <f>SUM(BX207:BX216)</f>
        <v>0</v>
      </c>
      <c r="BY206" s="179">
        <f>SUM(BY207:BY216)</f>
        <v>0</v>
      </c>
      <c r="BZ206" s="179">
        <f>SUM(BZ207:BZ216)</f>
        <v>0</v>
      </c>
      <c r="CA206" s="179">
        <f>SUM(CA207:CA216)</f>
        <v>0</v>
      </c>
      <c r="CB206" s="179">
        <f>SUM(CB207:CB216)</f>
        <v>0</v>
      </c>
      <c r="CC206" s="179">
        <f>SUM(CC207:CC216)</f>
        <v>0</v>
      </c>
      <c r="CD206" s="179">
        <f>SUM(CD207:CD216)</f>
        <v>0</v>
      </c>
      <c r="CE206" s="179">
        <f>SUM(CE207:CE216)</f>
        <v>0</v>
      </c>
      <c r="CF206" s="179">
        <f>SUM(CF207:CF216)</f>
        <v>0</v>
      </c>
      <c r="CG206" s="179">
        <f>SUM(CG207:CG216)</f>
        <v>0</v>
      </c>
      <c r="CH206" s="179">
        <f>SUM(CH207:CH216)</f>
        <v>0</v>
      </c>
      <c r="CI206" s="179">
        <f>SUM(CI207:CI216)</f>
        <v>0</v>
      </c>
      <c r="CJ206" s="179">
        <f>SUM(CJ207:CJ216)</f>
        <v>0</v>
      </c>
      <c r="CK206" s="179">
        <f>SUM(CK207:CK216)</f>
        <v>0</v>
      </c>
      <c r="CL206" s="179">
        <f>SUM(CL207:CL216)</f>
        <v>0</v>
      </c>
      <c r="CM206" s="179">
        <f>SUM(CM207:CM216)</f>
        <v>0</v>
      </c>
      <c r="CN206" s="179">
        <f>SUM(CN207:CN216)</f>
        <v>0</v>
      </c>
      <c r="CO206" s="179">
        <f>SUM(CO207:CO216)</f>
        <v>0</v>
      </c>
      <c r="CP206" s="179">
        <f>SUM(CP207:CP216)</f>
        <v>0</v>
      </c>
      <c r="CQ206" s="179">
        <f>SUM(CQ207:CQ216)</f>
        <v>0</v>
      </c>
      <c r="CR206" s="179">
        <f>SUM(CR207:CR216)</f>
        <v>0</v>
      </c>
      <c r="CS206" s="179">
        <f>SUM(CS207:CS216)</f>
        <v>4</v>
      </c>
      <c r="CT206" s="179">
        <f>SUM(CT207:CT216)</f>
        <v>566848.60726815998</v>
      </c>
      <c r="CU206" s="179">
        <f>SUM(CU207:CU216)</f>
        <v>0</v>
      </c>
      <c r="CV206" s="179">
        <f>SUM(CV207:CV216)</f>
        <v>0</v>
      </c>
      <c r="CW206" s="179">
        <f>SUM(CW207:CW216)</f>
        <v>0</v>
      </c>
      <c r="CX206" s="179">
        <f>SUM(CX207:CX216)</f>
        <v>0</v>
      </c>
      <c r="CY206" s="179">
        <f>SUM(CY207:CY216)</f>
        <v>0</v>
      </c>
      <c r="CZ206" s="179">
        <f>SUM(CZ207:CZ216)</f>
        <v>0</v>
      </c>
      <c r="DA206" s="179">
        <f>SUM(DA207:DA216)</f>
        <v>0</v>
      </c>
      <c r="DB206" s="179">
        <f>SUM(DB207:DB216)</f>
        <v>0</v>
      </c>
      <c r="DC206" s="179">
        <f>SUM(DC207:DC216)</f>
        <v>0</v>
      </c>
      <c r="DD206" s="179">
        <f>SUM(DD207:DD216)</f>
        <v>0</v>
      </c>
      <c r="DE206" s="179">
        <f>SUM(DE207:DE216)</f>
        <v>447</v>
      </c>
      <c r="DF206" s="179">
        <f>SUM(DF207:DF216)</f>
        <v>45911539.692701757</v>
      </c>
    </row>
    <row r="207" spans="1:110" ht="30" x14ac:dyDescent="0.25">
      <c r="A207" s="14"/>
      <c r="B207" s="14">
        <v>157</v>
      </c>
      <c r="C207" s="45" t="s">
        <v>507</v>
      </c>
      <c r="D207" s="97" t="s">
        <v>508</v>
      </c>
      <c r="E207" s="29">
        <v>13916</v>
      </c>
      <c r="F207" s="30">
        <v>7.86</v>
      </c>
      <c r="G207" s="31"/>
      <c r="H207" s="98">
        <v>0.8</v>
      </c>
      <c r="I207" s="33"/>
      <c r="J207" s="33"/>
      <c r="K207" s="34">
        <v>1.4</v>
      </c>
      <c r="L207" s="34">
        <v>1.68</v>
      </c>
      <c r="M207" s="34">
        <v>2.23</v>
      </c>
      <c r="N207" s="35">
        <v>2.57</v>
      </c>
      <c r="O207" s="66">
        <v>5</v>
      </c>
      <c r="P207" s="36">
        <f>SUM(O207*$E207*$F207*$H207*$K207*$P$10)</f>
        <v>612526.65599999996</v>
      </c>
      <c r="Q207" s="39"/>
      <c r="R207" s="36">
        <f>SUM(Q207*$E207*$F207*$H207*$K207*$R$10)</f>
        <v>0</v>
      </c>
      <c r="S207" s="39"/>
      <c r="T207" s="37">
        <f>SUM(S207*$E207*$F207*$H207*$K207*$T$10)</f>
        <v>0</v>
      </c>
      <c r="U207" s="39"/>
      <c r="V207" s="36">
        <f>SUM(U207*$E207*$F207*$H207*$K207*$V$10)</f>
        <v>0</v>
      </c>
      <c r="W207" s="39"/>
      <c r="X207" s="36">
        <f>SUM(W207*$E207*$F207*$H207*$K207*$X$10)</f>
        <v>0</v>
      </c>
      <c r="Y207" s="39"/>
      <c r="Z207" s="37">
        <f>SUM(Y207*$E207*$F207*$H207*$K207*$Z$10)</f>
        <v>0</v>
      </c>
      <c r="AA207" s="64"/>
      <c r="AB207" s="36"/>
      <c r="AC207" s="39"/>
      <c r="AD207" s="36"/>
      <c r="AE207" s="39"/>
      <c r="AF207" s="36"/>
      <c r="AG207" s="39"/>
      <c r="AH207" s="36">
        <f>AG207*E207*F207*H207*K207</f>
        <v>0</v>
      </c>
      <c r="AI207" s="39"/>
      <c r="AJ207" s="36"/>
      <c r="AK207" s="39"/>
      <c r="AL207" s="36">
        <f>AK207*$E207*$F207*$H207*$L207*$AL$10</f>
        <v>0</v>
      </c>
      <c r="AM207" s="64"/>
      <c r="AN207" s="36">
        <f>SUM(AM207*$E207*$F207*$H207*$K207*$AN$10)</f>
        <v>0</v>
      </c>
      <c r="AO207" s="39"/>
      <c r="AP207" s="37">
        <f>SUM(AO207*$E207*$F207*$H207*$K207*$AP$10)</f>
        <v>0</v>
      </c>
      <c r="AQ207" s="39"/>
      <c r="AR207" s="36">
        <f>SUM(AQ207*$E207*$F207*$H207*$K207*$AR$10)</f>
        <v>0</v>
      </c>
      <c r="AS207" s="39"/>
      <c r="AT207" s="36">
        <f>SUM(AS207*$E207*$F207*$H207*$K207*$AT$10)</f>
        <v>0</v>
      </c>
      <c r="AU207" s="39"/>
      <c r="AV207" s="36">
        <f>SUM(AU207*$E207*$F207*$H207*$K207*$AV$10)</f>
        <v>0</v>
      </c>
      <c r="AW207" s="39"/>
      <c r="AX207" s="36">
        <f>SUM(AW207*$E207*$F207*$H207*$K207*$AX$10)</f>
        <v>0</v>
      </c>
      <c r="AY207" s="39"/>
      <c r="AZ207" s="36">
        <f>SUM(AY207*$E207*$F207*$H207*$K207*$AZ$10)</f>
        <v>0</v>
      </c>
      <c r="BA207" s="39"/>
      <c r="BB207" s="36">
        <f>SUM(BA207*$E207*$F207*$H207*$K207*$BB$10)</f>
        <v>0</v>
      </c>
      <c r="BC207" s="39"/>
      <c r="BD207" s="36">
        <f>SUM(BC207*$E207*$F207*$H207*$K207*$BD$10)</f>
        <v>0</v>
      </c>
      <c r="BE207" s="39"/>
      <c r="BF207" s="36">
        <f>SUM(BE207*$E207*$F207*$H207*$K207*$BF$10)</f>
        <v>0</v>
      </c>
      <c r="BG207" s="39"/>
      <c r="BH207" s="36">
        <f>SUM(BG207*$E207*$F207*$H207*$K207*$BH$10)</f>
        <v>0</v>
      </c>
      <c r="BI207" s="39"/>
      <c r="BJ207" s="36">
        <f>SUM(BI207*$E207*$F207*$H207*$K207*$BJ$10)</f>
        <v>0</v>
      </c>
      <c r="BK207" s="39"/>
      <c r="BL207" s="36">
        <f>SUM(BK207*$E207*$F207*$H207*$K207*$BL$10)</f>
        <v>0</v>
      </c>
      <c r="BM207" s="39"/>
      <c r="BN207" s="36">
        <f>BM207*$E207*$F207*$H207*$L207*$BN$10</f>
        <v>0</v>
      </c>
      <c r="BO207" s="39"/>
      <c r="BP207" s="36">
        <f>BO207*$E207*$F207*$H207*$L207*$BP$10</f>
        <v>0</v>
      </c>
      <c r="BQ207" s="77"/>
      <c r="BR207" s="37">
        <f>BQ207*$E207*$F207*$H207*$L207*$BR$10</f>
        <v>0</v>
      </c>
      <c r="BS207" s="39"/>
      <c r="BT207" s="36">
        <f>BS207*$E207*$F207*$H207*$L207*$BT$10</f>
        <v>0</v>
      </c>
      <c r="BU207" s="39"/>
      <c r="BV207" s="36">
        <f>BU207*$E207*$F207*$H207*$L207*$BV$10</f>
        <v>0</v>
      </c>
      <c r="BW207" s="44"/>
      <c r="BX207" s="36">
        <f>BW207*$E207*$F207*$H207*$L207*$BX$10</f>
        <v>0</v>
      </c>
      <c r="BY207" s="39"/>
      <c r="BZ207" s="36">
        <f>BY207*$E207*$F207*$H207*$L207*$BZ$10</f>
        <v>0</v>
      </c>
      <c r="CA207" s="44"/>
      <c r="CB207" s="41">
        <f>CA207*$E207*$F207*$H207*$L207*$CB$10</f>
        <v>0</v>
      </c>
      <c r="CC207" s="39"/>
      <c r="CD207" s="36">
        <f>CC207*$E207*$F207*$H207*$L207*$CD$10</f>
        <v>0</v>
      </c>
      <c r="CE207" s="39"/>
      <c r="CF207" s="36">
        <f>CE207*$E207*$F207*$H207*$L207*$CF$10</f>
        <v>0</v>
      </c>
      <c r="CG207" s="37"/>
      <c r="CH207" s="36">
        <f>CG207*$E207*$F207*$H207*$L207*$CH$10</f>
        <v>0</v>
      </c>
      <c r="CI207" s="39"/>
      <c r="CJ207" s="36">
        <f>CI207*$E207*$F207*$H207*$L207*$CJ$10</f>
        <v>0</v>
      </c>
      <c r="CK207" s="39"/>
      <c r="CL207" s="36">
        <f>CK207*$E207*$F207*$H207*$L207*$CL$10</f>
        <v>0</v>
      </c>
      <c r="CM207" s="39"/>
      <c r="CN207" s="36">
        <f>CM207*$E207*$F207*$H207*$L207*$CN$10</f>
        <v>0</v>
      </c>
      <c r="CO207" s="39"/>
      <c r="CP207" s="36">
        <f>CO207*$E207*$F207*$H207*$L207*$CP$10</f>
        <v>0</v>
      </c>
      <c r="CQ207" s="39"/>
      <c r="CR207" s="36">
        <f>CQ207*$E207*$F207*$H207*$M207*$CR$10</f>
        <v>0</v>
      </c>
      <c r="CS207" s="72"/>
      <c r="CT207" s="36">
        <f>CS207*$E207*$F207*$H207*$N207*$CT$10</f>
        <v>0</v>
      </c>
      <c r="CU207" s="37"/>
      <c r="CV207" s="36">
        <f>CU207*E207*F207*H207</f>
        <v>0</v>
      </c>
      <c r="CW207" s="37"/>
      <c r="CX207" s="36"/>
      <c r="CY207" s="36"/>
      <c r="CZ207" s="36">
        <f>SUM(CY207*$E207*$F207*$H207*$K207*$R$10)</f>
        <v>0</v>
      </c>
      <c r="DA207" s="36"/>
      <c r="DB207" s="36"/>
      <c r="DC207" s="36"/>
      <c r="DD207" s="36"/>
      <c r="DE207" s="43">
        <f t="shared" ref="DE207:DE216" si="443">SUM(Q207+O207+AA207+S207+U207+AC207+Y207+W207+AE207+AI207+AG207+AK207+AM207+AQ207+BM207+BS207+AO207+BA207+BC207+CE207+CG207+CC207+CI207+CK207+BW207+BY207+AS207+AU207+AW207+AY207+BO207+BQ207+BU207+BE207+BG207+BI207+BK207+CA207+CM207+CO207+CQ207+CS207+CU207+CW207+DA207+DC207)</f>
        <v>5</v>
      </c>
      <c r="DF207" s="43">
        <f t="shared" ref="DF207:DF216" si="444">SUM(R207+P207+AB207+T207+V207+AD207+Z207+X207+AF207+AJ207+AH207+AL207+AN207+AR207+BN207+BT207+AP207+BB207+BD207+CF207+CH207+CD207+CJ207+CL207+BX207+BZ207+AT207+AV207+AX207+AZ207+BP207+BR207+BV207+BF207+BH207+BJ207+BL207+CB207+CN207+CP207+CR207+CT207+CV207+CX207+DB207+DD207)</f>
        <v>612526.65599999996</v>
      </c>
    </row>
    <row r="208" spans="1:110" ht="45" x14ac:dyDescent="0.25">
      <c r="A208" s="14"/>
      <c r="B208" s="14">
        <v>158</v>
      </c>
      <c r="C208" s="45" t="s">
        <v>509</v>
      </c>
      <c r="D208" s="96" t="s">
        <v>510</v>
      </c>
      <c r="E208" s="29">
        <v>13916</v>
      </c>
      <c r="F208" s="30">
        <v>0.56000000000000005</v>
      </c>
      <c r="G208" s="31"/>
      <c r="H208" s="32">
        <v>1</v>
      </c>
      <c r="I208" s="33"/>
      <c r="J208" s="33"/>
      <c r="K208" s="34">
        <v>1.4</v>
      </c>
      <c r="L208" s="34">
        <v>1.68</v>
      </c>
      <c r="M208" s="34">
        <v>2.23</v>
      </c>
      <c r="N208" s="35">
        <v>2.57</v>
      </c>
      <c r="O208" s="46">
        <v>0</v>
      </c>
      <c r="P208" s="36">
        <f>SUM(O208*$E208*$F208*$H208*$K208*$P$10)</f>
        <v>0</v>
      </c>
      <c r="Q208" s="39">
        <v>0</v>
      </c>
      <c r="R208" s="36">
        <f>SUM(Q208*$E208*$F208*$H208*$K208*$R$10)</f>
        <v>0</v>
      </c>
      <c r="S208" s="39"/>
      <c r="T208" s="37">
        <f>SUM(S208*$E208*$F208*$H208*$K208*$T$10)</f>
        <v>0</v>
      </c>
      <c r="U208" s="39">
        <v>0</v>
      </c>
      <c r="V208" s="36">
        <f>SUM(U208*$E208*$F208*$H208*$K208*$V$10)</f>
        <v>0</v>
      </c>
      <c r="W208" s="39"/>
      <c r="X208" s="36">
        <f>SUM(W208*$E208*$F208*$H208*$K208*$X$10)</f>
        <v>0</v>
      </c>
      <c r="Y208" s="39"/>
      <c r="Z208" s="37">
        <f>SUM(Y208*$E208*$F208*$H208*$K208*$Z$10)</f>
        <v>0</v>
      </c>
      <c r="AA208" s="64"/>
      <c r="AB208" s="36"/>
      <c r="AC208" s="39"/>
      <c r="AD208" s="36"/>
      <c r="AE208" s="39"/>
      <c r="AF208" s="36"/>
      <c r="AG208" s="44">
        <v>3</v>
      </c>
      <c r="AH208" s="36">
        <f>AG208*E208*F208*H208*K208</f>
        <v>32730.432000000001</v>
      </c>
      <c r="AI208" s="39">
        <v>0</v>
      </c>
      <c r="AJ208" s="36">
        <v>0</v>
      </c>
      <c r="AK208" s="39">
        <v>0</v>
      </c>
      <c r="AL208" s="36">
        <f>AK208*$E208*$F208*$H208*$L208*$AL$10</f>
        <v>0</v>
      </c>
      <c r="AM208" s="64"/>
      <c r="AN208" s="36">
        <f>SUM(AM208*$E208*$F208*$H208*$K208*$AN$10)</f>
        <v>0</v>
      </c>
      <c r="AO208" s="39"/>
      <c r="AP208" s="37">
        <f>SUM(AO208*$E208*$F208*$H208*$K208*$AP$10)</f>
        <v>0</v>
      </c>
      <c r="AQ208" s="39">
        <v>0</v>
      </c>
      <c r="AR208" s="36">
        <f>SUM(AQ208*$E208*$F208*$H208*$K208*$AR$10)</f>
        <v>0</v>
      </c>
      <c r="AS208" s="39">
        <v>0</v>
      </c>
      <c r="AT208" s="36">
        <f>SUM(AS208*$E208*$F208*$H208*$K208*$AT$10)</f>
        <v>0</v>
      </c>
      <c r="AU208" s="39"/>
      <c r="AV208" s="36">
        <f>SUM(AU208*$E208*$F208*$H208*$K208*$AV$10)</f>
        <v>0</v>
      </c>
      <c r="AW208" s="39"/>
      <c r="AX208" s="36">
        <f>SUM(AW208*$E208*$F208*$H208*$K208*$AX$10)</f>
        <v>0</v>
      </c>
      <c r="AY208" s="39"/>
      <c r="AZ208" s="36">
        <f>SUM(AY208*$E208*$F208*$H208*$K208*$AZ$10)</f>
        <v>0</v>
      </c>
      <c r="BA208" s="39">
        <v>0</v>
      </c>
      <c r="BB208" s="36">
        <f>SUM(BA208*$E208*$F208*$H208*$K208*$BB$10)</f>
        <v>0</v>
      </c>
      <c r="BC208" s="39">
        <v>0</v>
      </c>
      <c r="BD208" s="36">
        <f>SUM(BC208*$E208*$F208*$H208*$K208*$BD$10)</f>
        <v>0</v>
      </c>
      <c r="BE208" s="39">
        <v>0</v>
      </c>
      <c r="BF208" s="36">
        <f>SUM(BE208*$E208*$F208*$H208*$K208*$BF$10)</f>
        <v>0</v>
      </c>
      <c r="BG208" s="39">
        <v>0</v>
      </c>
      <c r="BH208" s="36">
        <f>SUM(BG208*$E208*$F208*$H208*$K208*$BH$10)</f>
        <v>0</v>
      </c>
      <c r="BI208" s="39">
        <v>0</v>
      </c>
      <c r="BJ208" s="36">
        <f>SUM(BI208*$E208*$F208*$H208*$K208*$BJ$10)</f>
        <v>0</v>
      </c>
      <c r="BK208" s="39"/>
      <c r="BL208" s="36">
        <f>SUM(BK208*$E208*$F208*$H208*$K208*$BL$10)</f>
        <v>0</v>
      </c>
      <c r="BM208" s="39">
        <v>0</v>
      </c>
      <c r="BN208" s="36">
        <f>BM208*$E208*$F208*$H208*$L208*$BN$10</f>
        <v>0</v>
      </c>
      <c r="BO208" s="39">
        <v>0</v>
      </c>
      <c r="BP208" s="36">
        <f>BO208*$E208*$F208*$H208*$L208*$BP$10</f>
        <v>0</v>
      </c>
      <c r="BQ208" s="77">
        <v>0</v>
      </c>
      <c r="BR208" s="37">
        <f>BQ208*$E208*$F208*$H208*$L208*$BR$10</f>
        <v>0</v>
      </c>
      <c r="BS208" s="39">
        <v>0</v>
      </c>
      <c r="BT208" s="36">
        <f>BS208*$E208*$F208*$H208*$L208*$BT$10</f>
        <v>0</v>
      </c>
      <c r="BU208" s="39">
        <v>0</v>
      </c>
      <c r="BV208" s="36">
        <f>BU208*$E208*$F208*$H208*$L208*$BV$10</f>
        <v>0</v>
      </c>
      <c r="BW208" s="44"/>
      <c r="BX208" s="36">
        <f>BW208*$E208*$F208*$H208*$L208*$BX$10</f>
        <v>0</v>
      </c>
      <c r="BY208" s="39"/>
      <c r="BZ208" s="36">
        <f>BY208*$E208*$F208*$H208*$L208*$BZ$10</f>
        <v>0</v>
      </c>
      <c r="CA208" s="44"/>
      <c r="CB208" s="41">
        <f>CA208*$E208*$F208*$H208*$L208*$CB$10</f>
        <v>0</v>
      </c>
      <c r="CC208" s="39"/>
      <c r="CD208" s="36">
        <f>CC208*$E208*$F208*$H208*$L208*$CD$10</f>
        <v>0</v>
      </c>
      <c r="CE208" s="39"/>
      <c r="CF208" s="36">
        <f>CE208*$E208*$F208*$H208*$L208*$CF$10</f>
        <v>0</v>
      </c>
      <c r="CG208" s="37"/>
      <c r="CH208" s="36">
        <f>CG208*$E208*$F208*$H208*$L208*$CH$10</f>
        <v>0</v>
      </c>
      <c r="CI208" s="39">
        <v>0</v>
      </c>
      <c r="CJ208" s="36">
        <f>CI208*$E208*$F208*$H208*$L208*$CJ$10</f>
        <v>0</v>
      </c>
      <c r="CK208" s="39"/>
      <c r="CL208" s="36">
        <f>CK208*$E208*$F208*$H208*$L208*$CL$10</f>
        <v>0</v>
      </c>
      <c r="CM208" s="39"/>
      <c r="CN208" s="36">
        <f>CM208*$E208*$F208*$H208*$L208*$CN$10</f>
        <v>0</v>
      </c>
      <c r="CO208" s="39">
        <v>0</v>
      </c>
      <c r="CP208" s="36">
        <f>CO208*$E208*$F208*$H208*$L208*$CP$10</f>
        <v>0</v>
      </c>
      <c r="CQ208" s="39">
        <v>0</v>
      </c>
      <c r="CR208" s="36">
        <f>CQ208*$E208*$F208*$H208*$M208*$CR$10</f>
        <v>0</v>
      </c>
      <c r="CS208" s="39">
        <v>0</v>
      </c>
      <c r="CT208" s="36">
        <f>CS208*$E208*$F208*$H208*$N208*$CT$10</f>
        <v>0</v>
      </c>
      <c r="CU208" s="37"/>
      <c r="CV208" s="36">
        <f>CU208*E208*F208*H208</f>
        <v>0</v>
      </c>
      <c r="CW208" s="37"/>
      <c r="CX208" s="36"/>
      <c r="CY208" s="36"/>
      <c r="CZ208" s="36">
        <f>SUM(CY208*$E208*$F208*$H208*$K208*$R$10)</f>
        <v>0</v>
      </c>
      <c r="DA208" s="36"/>
      <c r="DB208" s="36"/>
      <c r="DC208" s="36"/>
      <c r="DD208" s="36"/>
      <c r="DE208" s="43">
        <f t="shared" si="443"/>
        <v>3</v>
      </c>
      <c r="DF208" s="43">
        <f t="shared" si="444"/>
        <v>32730.432000000001</v>
      </c>
    </row>
    <row r="209" spans="1:110" ht="36.75" customHeight="1" x14ac:dyDescent="0.25">
      <c r="A209" s="14"/>
      <c r="B209" s="14">
        <v>159</v>
      </c>
      <c r="C209" s="14" t="s">
        <v>511</v>
      </c>
      <c r="D209" s="104" t="s">
        <v>512</v>
      </c>
      <c r="E209" s="29">
        <v>13916</v>
      </c>
      <c r="F209" s="145">
        <v>0.45</v>
      </c>
      <c r="G209" s="124">
        <v>0.3</v>
      </c>
      <c r="H209" s="32">
        <v>1</v>
      </c>
      <c r="I209" s="33"/>
      <c r="J209" s="33"/>
      <c r="K209" s="34">
        <v>1.4</v>
      </c>
      <c r="L209" s="34">
        <v>1.68</v>
      </c>
      <c r="M209" s="34">
        <v>2.23</v>
      </c>
      <c r="N209" s="35">
        <v>2.57</v>
      </c>
      <c r="O209" s="46"/>
      <c r="P209" s="36"/>
      <c r="Q209" s="39"/>
      <c r="R209" s="36"/>
      <c r="S209" s="39"/>
      <c r="T209" s="85">
        <f t="shared" ref="T209" si="445">(S209*$E209*$F209*((1-$G209)+$G209*$K209*$H209))</f>
        <v>0</v>
      </c>
      <c r="U209" s="39"/>
      <c r="V209" s="36"/>
      <c r="W209" s="39"/>
      <c r="X209" s="36"/>
      <c r="Y209" s="39"/>
      <c r="Z209" s="85">
        <f t="shared" ref="Z209" si="446">(Y209*$E209*$F209*((1-$G209)+$G209*$K209*$H209))</f>
        <v>0</v>
      </c>
      <c r="AA209" s="64"/>
      <c r="AB209" s="36"/>
      <c r="AC209" s="39"/>
      <c r="AD209" s="85">
        <f t="shared" ref="AD209" si="447">(AC209*$E209*$F209*((1-$G209)+$G209*$K209*$H209))</f>
        <v>0</v>
      </c>
      <c r="AE209" s="39"/>
      <c r="AF209" s="36"/>
      <c r="AG209" s="44"/>
      <c r="AH209" s="36"/>
      <c r="AI209" s="39"/>
      <c r="AJ209" s="36"/>
      <c r="AK209" s="39"/>
      <c r="AL209" s="36"/>
      <c r="AM209" s="64"/>
      <c r="AN209" s="36"/>
      <c r="AO209" s="39"/>
      <c r="AP209" s="37"/>
      <c r="AQ209" s="39"/>
      <c r="AR209" s="36"/>
      <c r="AS209" s="39"/>
      <c r="AT209" s="36"/>
      <c r="AU209" s="39"/>
      <c r="AV209" s="36"/>
      <c r="AW209" s="39"/>
      <c r="AX209" s="36"/>
      <c r="AY209" s="39"/>
      <c r="AZ209" s="36"/>
      <c r="BA209" s="39"/>
      <c r="BB209" s="36"/>
      <c r="BC209" s="39"/>
      <c r="BD209" s="36"/>
      <c r="BE209" s="39"/>
      <c r="BF209" s="36"/>
      <c r="BG209" s="39"/>
      <c r="BH209" s="36"/>
      <c r="BI209" s="39"/>
      <c r="BJ209" s="36"/>
      <c r="BK209" s="39"/>
      <c r="BL209" s="36"/>
      <c r="BM209" s="39"/>
      <c r="BN209" s="36"/>
      <c r="BO209" s="39"/>
      <c r="BP209" s="36"/>
      <c r="BQ209" s="77"/>
      <c r="BR209" s="37"/>
      <c r="BS209" s="39"/>
      <c r="BT209" s="36"/>
      <c r="BU209" s="39"/>
      <c r="BV209" s="36"/>
      <c r="BW209" s="44"/>
      <c r="BX209" s="36"/>
      <c r="BY209" s="39"/>
      <c r="BZ209" s="36"/>
      <c r="CA209" s="44"/>
      <c r="CB209" s="41"/>
      <c r="CC209" s="39"/>
      <c r="CD209" s="36"/>
      <c r="CE209" s="39"/>
      <c r="CF209" s="36"/>
      <c r="CG209" s="37"/>
      <c r="CH209" s="85">
        <f t="shared" ref="CH209" si="448">(CG209*$E209*$F209*((1-$G209)+$G209*$L209*$H209))</f>
        <v>0</v>
      </c>
      <c r="CI209" s="39"/>
      <c r="CJ209" s="85">
        <f t="shared" ref="CJ209" si="449">(CI209*$E209*$F209*((1-$G209)+$G209*$L209*$H209))</f>
        <v>0</v>
      </c>
      <c r="CK209" s="39"/>
      <c r="CL209" s="85">
        <f t="shared" ref="CL209" si="450">(CK209*$E209*$F209*((1-$G209)+$G209*$K209*$H209))</f>
        <v>0</v>
      </c>
      <c r="CM209" s="39"/>
      <c r="CN209" s="85">
        <f>(CM209*$E209*$F209*((1-$G209)+$G209*$L209*$H209))</f>
        <v>0</v>
      </c>
      <c r="CO209" s="39"/>
      <c r="CP209" s="85">
        <f>(CO209*$E209*$F209*((1-$G209)+$G209*$L209*$H209))</f>
        <v>0</v>
      </c>
      <c r="CQ209" s="39"/>
      <c r="CR209" s="85">
        <f>(CQ209*$E209*$F209*((1-$G209)+$G209*$M209*$H209))</f>
        <v>0</v>
      </c>
      <c r="CS209" s="39"/>
      <c r="CT209" s="85">
        <f t="shared" ref="CT209" si="451">(CS209*$E209*$F209*((1-$G209)+$G209*$N209*$H209))</f>
        <v>0</v>
      </c>
      <c r="CU209" s="37"/>
      <c r="CV209" s="36"/>
      <c r="CW209" s="37"/>
      <c r="CX209" s="36"/>
      <c r="CY209" s="36"/>
      <c r="CZ209" s="36"/>
      <c r="DA209" s="36"/>
      <c r="DB209" s="36"/>
      <c r="DC209" s="36"/>
      <c r="DD209" s="36"/>
      <c r="DE209" s="43">
        <f t="shared" si="443"/>
        <v>0</v>
      </c>
      <c r="DF209" s="43">
        <f t="shared" si="444"/>
        <v>0</v>
      </c>
    </row>
    <row r="210" spans="1:110" ht="60" x14ac:dyDescent="0.25">
      <c r="A210" s="14"/>
      <c r="B210" s="14">
        <v>160</v>
      </c>
      <c r="C210" s="45" t="s">
        <v>513</v>
      </c>
      <c r="D210" s="97" t="s">
        <v>514</v>
      </c>
      <c r="E210" s="29">
        <v>13916</v>
      </c>
      <c r="F210" s="30">
        <v>0.46</v>
      </c>
      <c r="G210" s="31"/>
      <c r="H210" s="32">
        <v>1</v>
      </c>
      <c r="I210" s="33"/>
      <c r="J210" s="33"/>
      <c r="K210" s="34">
        <v>1.4</v>
      </c>
      <c r="L210" s="34">
        <v>1.68</v>
      </c>
      <c r="M210" s="34">
        <v>2.23</v>
      </c>
      <c r="N210" s="35">
        <v>2.57</v>
      </c>
      <c r="O210" s="46">
        <v>0</v>
      </c>
      <c r="P210" s="36">
        <f>SUM(O210*$E210*$F210*$H210*$K210*$P$10)</f>
        <v>0</v>
      </c>
      <c r="Q210" s="39">
        <v>0</v>
      </c>
      <c r="R210" s="36">
        <f>SUM(Q210*$E210*$F210*$H210*$K210*$R$10)</f>
        <v>0</v>
      </c>
      <c r="S210" s="39">
        <v>0</v>
      </c>
      <c r="T210" s="37">
        <f>SUM(S210*$E210*$F210*$H210*$K210*$T$10)</f>
        <v>0</v>
      </c>
      <c r="U210" s="39">
        <v>0</v>
      </c>
      <c r="V210" s="36">
        <f>SUM(U210*$E210*$F210*$H210*$K210*$V$10)</f>
        <v>0</v>
      </c>
      <c r="W210" s="39">
        <v>0</v>
      </c>
      <c r="X210" s="36">
        <f>SUM(W210*$E210*$F210*$H210*$K210*$X$10)</f>
        <v>0</v>
      </c>
      <c r="Y210" s="39"/>
      <c r="Z210" s="37">
        <f>SUM(Y210*$E210*$F210*$H210*$K210*$Z$10)</f>
        <v>0</v>
      </c>
      <c r="AA210" s="64"/>
      <c r="AB210" s="36"/>
      <c r="AC210" s="39"/>
      <c r="AD210" s="36"/>
      <c r="AE210" s="39"/>
      <c r="AF210" s="36"/>
      <c r="AG210" s="39">
        <v>0</v>
      </c>
      <c r="AH210" s="36">
        <f>AG210*E210*F210*H210*K210</f>
        <v>0</v>
      </c>
      <c r="AI210" s="39">
        <v>0</v>
      </c>
      <c r="AJ210" s="36">
        <v>0</v>
      </c>
      <c r="AK210" s="39"/>
      <c r="AL210" s="36">
        <f>AK210*$E210*$F210*$H210*$L210*$AL$10</f>
        <v>0</v>
      </c>
      <c r="AM210" s="64"/>
      <c r="AN210" s="36">
        <f>SUM(AM210*$E210*$F210*$H210*$K210*$AN$10)</f>
        <v>0</v>
      </c>
      <c r="AO210" s="39"/>
      <c r="AP210" s="37">
        <f>SUM(AO210*$E210*$F210*$H210*$K210*$AP$10)</f>
        <v>0</v>
      </c>
      <c r="AQ210" s="39">
        <v>0</v>
      </c>
      <c r="AR210" s="36">
        <f>SUM(AQ210*$E210*$F210*$H210*$K210*$AR$10)</f>
        <v>0</v>
      </c>
      <c r="AS210" s="39">
        <v>0</v>
      </c>
      <c r="AT210" s="36">
        <f>SUM(AS210*$E210*$F210*$H210*$K210*$AT$10)</f>
        <v>0</v>
      </c>
      <c r="AU210" s="39"/>
      <c r="AV210" s="36">
        <f>SUM(AU210*$E210*$F210*$H210*$K210*$AV$10)</f>
        <v>0</v>
      </c>
      <c r="AW210" s="39"/>
      <c r="AX210" s="36">
        <f>SUM(AW210*$E210*$F210*$H210*$K210*$AX$10)</f>
        <v>0</v>
      </c>
      <c r="AY210" s="39"/>
      <c r="AZ210" s="36">
        <f>SUM(AY210*$E210*$F210*$H210*$K210*$AZ$10)</f>
        <v>0</v>
      </c>
      <c r="BA210" s="39"/>
      <c r="BB210" s="36">
        <f>SUM(BA210*$E210*$F210*$H210*$K210*$BB$10)</f>
        <v>0</v>
      </c>
      <c r="BC210" s="39">
        <v>0</v>
      </c>
      <c r="BD210" s="36">
        <f>SUM(BC210*$E210*$F210*$H210*$K210*$BD$10)</f>
        <v>0</v>
      </c>
      <c r="BE210" s="39">
        <v>0</v>
      </c>
      <c r="BF210" s="36">
        <f>SUM(BE210*$E210*$F210*$H210*$K210*$BF$10)</f>
        <v>0</v>
      </c>
      <c r="BG210" s="39">
        <v>0</v>
      </c>
      <c r="BH210" s="36">
        <f>SUM(BG210*$E210*$F210*$H210*$K210*$BH$10)</f>
        <v>0</v>
      </c>
      <c r="BI210" s="39">
        <v>0</v>
      </c>
      <c r="BJ210" s="36">
        <f>SUM(BI210*$E210*$F210*$H210*$K210*$BJ$10)</f>
        <v>0</v>
      </c>
      <c r="BK210" s="39"/>
      <c r="BL210" s="36">
        <f>SUM(BK210*$E210*$F210*$H210*$K210*$BL$10)</f>
        <v>0</v>
      </c>
      <c r="BM210" s="39">
        <v>0</v>
      </c>
      <c r="BN210" s="36">
        <f>BM210*$E210*$F210*$H210*$L210*$BN$10</f>
        <v>0</v>
      </c>
      <c r="BO210" s="39">
        <v>0</v>
      </c>
      <c r="BP210" s="36">
        <f>BO210*$E210*$F210*$H210*$L210*$BP$10</f>
        <v>0</v>
      </c>
      <c r="BQ210" s="77">
        <v>0</v>
      </c>
      <c r="BR210" s="37">
        <f>BQ210*$E210*$F210*$H210*$L210*$BR$10</f>
        <v>0</v>
      </c>
      <c r="BS210" s="39">
        <v>0</v>
      </c>
      <c r="BT210" s="36">
        <f>BS210*$E210*$F210*$H210*$L210*$BT$10</f>
        <v>0</v>
      </c>
      <c r="BU210" s="39">
        <v>0</v>
      </c>
      <c r="BV210" s="36">
        <f>BU210*$E210*$F210*$H210*$L210*$BV$10</f>
        <v>0</v>
      </c>
      <c r="BW210" s="40"/>
      <c r="BX210" s="36">
        <f>BW210*$E210*$F210*$H210*$L210*$BX$10</f>
        <v>0</v>
      </c>
      <c r="BY210" s="39"/>
      <c r="BZ210" s="36">
        <f>BY210*$E210*$F210*$H210*$L210*$BZ$10</f>
        <v>0</v>
      </c>
      <c r="CA210" s="44"/>
      <c r="CB210" s="41">
        <f>CA210*$E210*$F210*$H210*$L210*$CB$10</f>
        <v>0</v>
      </c>
      <c r="CC210" s="72"/>
      <c r="CD210" s="36">
        <f>CC210*$E210*$F210*$H210*$L210*$CD$10</f>
        <v>0</v>
      </c>
      <c r="CE210" s="39"/>
      <c r="CF210" s="36">
        <f>CE210*$E210*$F210*$H210*$L210*$CF$10</f>
        <v>0</v>
      </c>
      <c r="CG210" s="37"/>
      <c r="CH210" s="36">
        <f>CG210*$E210*$F210*$H210*$L210*$CH$10</f>
        <v>0</v>
      </c>
      <c r="CI210" s="39">
        <v>0</v>
      </c>
      <c r="CJ210" s="36">
        <f>CI210*$E210*$F210*$H210*$L210*$CJ$10</f>
        <v>0</v>
      </c>
      <c r="CK210" s="39"/>
      <c r="CL210" s="36">
        <f>CK210*$E210*$F210*$H210*$L210*$CL$10</f>
        <v>0</v>
      </c>
      <c r="CM210" s="39"/>
      <c r="CN210" s="36">
        <f>CM210*$E210*$F210*$H210*$L210*$CN$10</f>
        <v>0</v>
      </c>
      <c r="CO210" s="39"/>
      <c r="CP210" s="36">
        <f>CO210*$E210*$F210*$H210*$L210*$CP$10</f>
        <v>0</v>
      </c>
      <c r="CQ210" s="39"/>
      <c r="CR210" s="36">
        <f>CQ210*$E210*$F210*$H210*$M210*$CR$10</f>
        <v>0</v>
      </c>
      <c r="CS210" s="39"/>
      <c r="CT210" s="36">
        <f>CS210*$E210*$F210*$H210*$N210*$CT$10</f>
        <v>0</v>
      </c>
      <c r="CU210" s="37"/>
      <c r="CV210" s="36">
        <f>CU210*E210*F210*H210</f>
        <v>0</v>
      </c>
      <c r="CW210" s="37"/>
      <c r="CX210" s="36"/>
      <c r="CY210" s="36"/>
      <c r="CZ210" s="36">
        <f>SUM(CY210*$E210*$F210*$H210*$K210*$R$10)</f>
        <v>0</v>
      </c>
      <c r="DA210" s="36"/>
      <c r="DB210" s="36"/>
      <c r="DC210" s="36"/>
      <c r="DD210" s="36"/>
      <c r="DE210" s="43">
        <f t="shared" si="443"/>
        <v>0</v>
      </c>
      <c r="DF210" s="43">
        <f t="shared" si="444"/>
        <v>0</v>
      </c>
    </row>
    <row r="211" spans="1:110" ht="30" x14ac:dyDescent="0.25">
      <c r="A211" s="14"/>
      <c r="B211" s="14">
        <v>161</v>
      </c>
      <c r="C211" s="45" t="s">
        <v>515</v>
      </c>
      <c r="D211" s="97" t="s">
        <v>516</v>
      </c>
      <c r="E211" s="29">
        <v>13916</v>
      </c>
      <c r="F211" s="63">
        <v>7.4</v>
      </c>
      <c r="G211" s="31"/>
      <c r="H211" s="32">
        <v>1</v>
      </c>
      <c r="I211" s="33"/>
      <c r="J211" s="33"/>
      <c r="K211" s="34">
        <v>1.4</v>
      </c>
      <c r="L211" s="34">
        <v>1.68</v>
      </c>
      <c r="M211" s="34">
        <v>2.23</v>
      </c>
      <c r="N211" s="35">
        <v>2.57</v>
      </c>
      <c r="O211" s="46">
        <v>1</v>
      </c>
      <c r="P211" s="36">
        <f>SUM(O211*$E211*$F211*$H211*$K211*$P$10)</f>
        <v>144169.76</v>
      </c>
      <c r="Q211" s="46"/>
      <c r="R211" s="36">
        <f>SUM(Q211*$E211*$F211*$H211*$K211*$R$10)</f>
        <v>0</v>
      </c>
      <c r="S211" s="46"/>
      <c r="T211" s="37">
        <f>SUM(S211*$E211*$F211*$H211*$K211*$T$10)</f>
        <v>0</v>
      </c>
      <c r="U211" s="46"/>
      <c r="V211" s="36">
        <f>SUM(U211*$E211*$F211*$H211*$K211*$V$10)</f>
        <v>0</v>
      </c>
      <c r="W211" s="46"/>
      <c r="X211" s="36">
        <f>SUM(W211*$E211*$F211*$H211*$K211*$X$10)</f>
        <v>0</v>
      </c>
      <c r="Y211" s="39"/>
      <c r="Z211" s="37">
        <f>SUM(Y211*$E211*$F211*$H211*$K211*$Z$10)</f>
        <v>0</v>
      </c>
      <c r="AA211" s="64"/>
      <c r="AB211" s="36"/>
      <c r="AC211" s="46"/>
      <c r="AD211" s="36"/>
      <c r="AE211" s="46"/>
      <c r="AF211" s="36"/>
      <c r="AG211" s="46">
        <v>0</v>
      </c>
      <c r="AH211" s="36">
        <f>AG211*E211*F211*H211*K211</f>
        <v>0</v>
      </c>
      <c r="AI211" s="46">
        <v>0</v>
      </c>
      <c r="AJ211" s="36">
        <v>0</v>
      </c>
      <c r="AK211" s="46"/>
      <c r="AL211" s="36">
        <f>AK211*$E211*$F211*$H211*$L211*$AL$10</f>
        <v>0</v>
      </c>
      <c r="AM211" s="64"/>
      <c r="AN211" s="36">
        <f>SUM(AM211*$E211*$F211*$H211*$K211*$AN$10)</f>
        <v>0</v>
      </c>
      <c r="AO211" s="46"/>
      <c r="AP211" s="37">
        <f>SUM(AO211*$E211*$F211*$H211*$K211*$AP$10)</f>
        <v>0</v>
      </c>
      <c r="AQ211" s="46"/>
      <c r="AR211" s="36">
        <f>SUM(AQ211*$E211*$F211*$H211*$K211*$AR$10)</f>
        <v>0</v>
      </c>
      <c r="AS211" s="46"/>
      <c r="AT211" s="36">
        <f>SUM(AS211*$E211*$F211*$H211*$K211*$AT$10)</f>
        <v>0</v>
      </c>
      <c r="AU211" s="46"/>
      <c r="AV211" s="36">
        <f>SUM(AU211*$E211*$F211*$H211*$K211*$AV$10)</f>
        <v>0</v>
      </c>
      <c r="AW211" s="46"/>
      <c r="AX211" s="36">
        <f>SUM(AW211*$E211*$F211*$H211*$K211*$AX$10)</f>
        <v>0</v>
      </c>
      <c r="AY211" s="39"/>
      <c r="AZ211" s="36">
        <f>SUM(AY211*$E211*$F211*$H211*$K211*$AZ$10)</f>
        <v>0</v>
      </c>
      <c r="BA211" s="46"/>
      <c r="BB211" s="36">
        <f>SUM(BA211*$E211*$F211*$H211*$K211*$BB$10)</f>
        <v>0</v>
      </c>
      <c r="BC211" s="46"/>
      <c r="BD211" s="36">
        <f>SUM(BC211*$E211*$F211*$H211*$K211*$BD$10)</f>
        <v>0</v>
      </c>
      <c r="BE211" s="46"/>
      <c r="BF211" s="36">
        <f>SUM(BE211*$E211*$F211*$H211*$K211*$BF$10)</f>
        <v>0</v>
      </c>
      <c r="BG211" s="46"/>
      <c r="BH211" s="36">
        <f>SUM(BG211*$E211*$F211*$H211*$K211*$BH$10)</f>
        <v>0</v>
      </c>
      <c r="BI211" s="46"/>
      <c r="BJ211" s="36">
        <f>SUM(BI211*$E211*$F211*$H211*$K211*$BJ$10)</f>
        <v>0</v>
      </c>
      <c r="BK211" s="39"/>
      <c r="BL211" s="36">
        <f>SUM(BK211*$E211*$F211*$H211*$K211*$BL$10)</f>
        <v>0</v>
      </c>
      <c r="BM211" s="46"/>
      <c r="BN211" s="36">
        <f>BM211*$E211*$F211*$H211*$L211*$BN$10</f>
        <v>0</v>
      </c>
      <c r="BO211" s="46"/>
      <c r="BP211" s="36">
        <f>BO211*$E211*$F211*$H211*$L211*$BP$10</f>
        <v>0</v>
      </c>
      <c r="BQ211" s="94"/>
      <c r="BR211" s="37">
        <f>BQ211*$E211*$F211*$H211*$L211*$BR$10</f>
        <v>0</v>
      </c>
      <c r="BS211" s="46"/>
      <c r="BT211" s="36">
        <f>BS211*$E211*$F211*$H211*$L211*$BT$10</f>
        <v>0</v>
      </c>
      <c r="BU211" s="46"/>
      <c r="BV211" s="36">
        <f>BU211*$E211*$F211*$H211*$L211*$BV$10</f>
        <v>0</v>
      </c>
      <c r="BW211" s="47"/>
      <c r="BX211" s="36">
        <f>BW211*$E211*$F211*$H211*$L211*$BX$10</f>
        <v>0</v>
      </c>
      <c r="BY211" s="46"/>
      <c r="BZ211" s="36">
        <f>BY211*$E211*$F211*$H211*$L211*$BZ$10</f>
        <v>0</v>
      </c>
      <c r="CA211" s="47"/>
      <c r="CB211" s="41">
        <f>CA211*$E211*$F211*$H211*$L211*$CB$10</f>
        <v>0</v>
      </c>
      <c r="CC211" s="46"/>
      <c r="CD211" s="36">
        <f>CC211*$E211*$F211*$H211*$L211*$CD$10</f>
        <v>0</v>
      </c>
      <c r="CE211" s="46"/>
      <c r="CF211" s="36">
        <f>CE211*$E211*$F211*$H211*$L211*$CF$10</f>
        <v>0</v>
      </c>
      <c r="CG211" s="66"/>
      <c r="CH211" s="36">
        <f>CG211*$E211*$F211*$H211*$L211*$CH$10</f>
        <v>0</v>
      </c>
      <c r="CI211" s="46"/>
      <c r="CJ211" s="36">
        <f>CI211*$E211*$F211*$H211*$L211*$CJ$10</f>
        <v>0</v>
      </c>
      <c r="CK211" s="39"/>
      <c r="CL211" s="36">
        <f>CK211*$E211*$F211*$H211*$L211*$CL$10</f>
        <v>0</v>
      </c>
      <c r="CM211" s="39"/>
      <c r="CN211" s="36">
        <f>CM211*$E211*$F211*$H211*$L211*$CN$10</f>
        <v>0</v>
      </c>
      <c r="CO211" s="46"/>
      <c r="CP211" s="36">
        <f>CO211*$E211*$F211*$H211*$L211*$CP$10</f>
        <v>0</v>
      </c>
      <c r="CQ211" s="46"/>
      <c r="CR211" s="36">
        <f>CQ211*$E211*$F211*$H211*$M211*$CR$10</f>
        <v>0</v>
      </c>
      <c r="CS211" s="46"/>
      <c r="CT211" s="36">
        <f>CS211*$E211*$F211*$H211*$N211*$CT$10</f>
        <v>0</v>
      </c>
      <c r="CU211" s="37"/>
      <c r="CV211" s="36">
        <f>CU211*E211*F211*H211</f>
        <v>0</v>
      </c>
      <c r="CW211" s="37"/>
      <c r="CX211" s="36"/>
      <c r="CY211" s="36"/>
      <c r="CZ211" s="36">
        <f>SUM(CY211*$E211*$F211*$H211*$K211*$R$10)</f>
        <v>0</v>
      </c>
      <c r="DA211" s="36"/>
      <c r="DB211" s="36"/>
      <c r="DC211" s="36"/>
      <c r="DD211" s="36"/>
      <c r="DE211" s="43">
        <f t="shared" si="443"/>
        <v>1</v>
      </c>
      <c r="DF211" s="43">
        <f t="shared" si="444"/>
        <v>144169.76</v>
      </c>
    </row>
    <row r="212" spans="1:110" ht="30" x14ac:dyDescent="0.25">
      <c r="A212" s="14"/>
      <c r="B212" s="14">
        <v>162</v>
      </c>
      <c r="C212" s="45" t="s">
        <v>517</v>
      </c>
      <c r="D212" s="62" t="s">
        <v>518</v>
      </c>
      <c r="E212" s="29">
        <v>13916</v>
      </c>
      <c r="F212" s="30">
        <v>0.4</v>
      </c>
      <c r="G212" s="31"/>
      <c r="H212" s="69">
        <v>1</v>
      </c>
      <c r="I212" s="70"/>
      <c r="J212" s="70"/>
      <c r="K212" s="74">
        <v>1.4</v>
      </c>
      <c r="L212" s="74">
        <v>1.68</v>
      </c>
      <c r="M212" s="74">
        <v>2.23</v>
      </c>
      <c r="N212" s="75">
        <v>2.57</v>
      </c>
      <c r="O212" s="46"/>
      <c r="P212" s="76"/>
      <c r="Q212" s="39"/>
      <c r="R212" s="76"/>
      <c r="S212" s="37">
        <v>80</v>
      </c>
      <c r="T212" s="37">
        <f>SUM(S212*$E212*$F212*$H212*$K212*$T$10)</f>
        <v>623436.79999999993</v>
      </c>
      <c r="U212" s="37"/>
      <c r="V212" s="36">
        <f>SUM(U212*$E212*$F212*$H212*$K212*$V$10)</f>
        <v>0</v>
      </c>
      <c r="W212" s="39"/>
      <c r="X212" s="76"/>
      <c r="Y212" s="39"/>
      <c r="Z212" s="66"/>
      <c r="AA212" s="64">
        <v>0</v>
      </c>
      <c r="AB212" s="76">
        <v>0</v>
      </c>
      <c r="AC212" s="39">
        <v>0</v>
      </c>
      <c r="AD212" s="76">
        <v>0</v>
      </c>
      <c r="AE212" s="39">
        <v>0</v>
      </c>
      <c r="AF212" s="76">
        <v>0</v>
      </c>
      <c r="AG212" s="39"/>
      <c r="AH212" s="36">
        <f>AG212*E212*F212*H212*K212</f>
        <v>0</v>
      </c>
      <c r="AI212" s="37">
        <v>3</v>
      </c>
      <c r="AJ212" s="36">
        <f>AI212*E212*F212*H212*L212</f>
        <v>28054.655999999999</v>
      </c>
      <c r="AK212" s="39"/>
      <c r="AL212" s="76"/>
      <c r="AM212" s="64"/>
      <c r="AN212" s="76"/>
      <c r="AO212" s="39"/>
      <c r="AP212" s="66"/>
      <c r="AQ212" s="39"/>
      <c r="AR212" s="76"/>
      <c r="AS212" s="39"/>
      <c r="AT212" s="76"/>
      <c r="AU212" s="39"/>
      <c r="AV212" s="76"/>
      <c r="AW212" s="39"/>
      <c r="AX212" s="76"/>
      <c r="AY212" s="39"/>
      <c r="AZ212" s="76"/>
      <c r="BA212" s="46"/>
      <c r="BB212" s="76"/>
      <c r="BC212" s="39"/>
      <c r="BD212" s="76"/>
      <c r="BE212" s="39"/>
      <c r="BF212" s="76"/>
      <c r="BG212" s="39"/>
      <c r="BH212" s="76"/>
      <c r="BI212" s="46"/>
      <c r="BJ212" s="76"/>
      <c r="BK212" s="39"/>
      <c r="BL212" s="76"/>
      <c r="BM212" s="46"/>
      <c r="BN212" s="76"/>
      <c r="BO212" s="39"/>
      <c r="BP212" s="76"/>
      <c r="BQ212" s="77"/>
      <c r="BR212" s="66"/>
      <c r="BS212" s="72"/>
      <c r="BT212" s="76"/>
      <c r="BU212" s="39"/>
      <c r="BV212" s="76"/>
      <c r="BW212" s="44"/>
      <c r="BX212" s="76"/>
      <c r="BY212" s="39"/>
      <c r="BZ212" s="76"/>
      <c r="CA212" s="40"/>
      <c r="CB212" s="41">
        <f>CA212*$E212*$F212*$H212*$L212*$CB$10</f>
        <v>0</v>
      </c>
      <c r="CC212" s="72"/>
      <c r="CD212" s="76"/>
      <c r="CE212" s="39"/>
      <c r="CF212" s="76"/>
      <c r="CG212" s="37"/>
      <c r="CH212" s="36">
        <f>CG212*$E212*$F212*$H212*$L212*$CH$10</f>
        <v>0</v>
      </c>
      <c r="CI212" s="39"/>
      <c r="CJ212" s="76"/>
      <c r="CK212" s="39"/>
      <c r="CL212" s="76"/>
      <c r="CM212" s="39"/>
      <c r="CN212" s="76"/>
      <c r="CO212" s="39"/>
      <c r="CP212" s="76"/>
      <c r="CQ212" s="39"/>
      <c r="CR212" s="76"/>
      <c r="CS212" s="72"/>
      <c r="CT212" s="76"/>
      <c r="CU212" s="37"/>
      <c r="CV212" s="76"/>
      <c r="CW212" s="37"/>
      <c r="CX212" s="76"/>
      <c r="CY212" s="76"/>
      <c r="CZ212" s="76"/>
      <c r="DA212" s="76"/>
      <c r="DB212" s="76"/>
      <c r="DC212" s="76"/>
      <c r="DD212" s="76"/>
      <c r="DE212" s="43">
        <f t="shared" si="443"/>
        <v>83</v>
      </c>
      <c r="DF212" s="43">
        <f t="shared" si="444"/>
        <v>651491.45599999989</v>
      </c>
    </row>
    <row r="213" spans="1:110" ht="45" x14ac:dyDescent="0.25">
      <c r="A213" s="14"/>
      <c r="B213" s="14">
        <v>163</v>
      </c>
      <c r="C213" s="144" t="s">
        <v>519</v>
      </c>
      <c r="D213" s="104" t="s">
        <v>520</v>
      </c>
      <c r="E213" s="29">
        <v>13916</v>
      </c>
      <c r="F213" s="145">
        <v>4.2300000000000004</v>
      </c>
      <c r="G213" s="105">
        <v>1.83E-2</v>
      </c>
      <c r="H213" s="69">
        <v>1</v>
      </c>
      <c r="I213" s="70"/>
      <c r="J213" s="70"/>
      <c r="K213" s="74">
        <v>1.4</v>
      </c>
      <c r="L213" s="74">
        <v>1.68</v>
      </c>
      <c r="M213" s="74">
        <v>2.23</v>
      </c>
      <c r="N213" s="75">
        <v>2.57</v>
      </c>
      <c r="O213" s="46"/>
      <c r="P213" s="85">
        <f>(O213*$E213*$F213*((1-$G213)+$G213*$K213*$H213))</f>
        <v>0</v>
      </c>
      <c r="Q213" s="46"/>
      <c r="R213" s="76"/>
      <c r="S213" s="46"/>
      <c r="T213" s="66"/>
      <c r="U213" s="66"/>
      <c r="V213" s="76"/>
      <c r="W213" s="46"/>
      <c r="X213" s="76"/>
      <c r="Y213" s="46"/>
      <c r="Z213" s="66"/>
      <c r="AA213" s="64"/>
      <c r="AB213" s="76"/>
      <c r="AC213" s="46"/>
      <c r="AD213" s="76"/>
      <c r="AE213" s="46"/>
      <c r="AF213" s="76"/>
      <c r="AG213" s="46"/>
      <c r="AH213" s="76"/>
      <c r="AI213" s="66"/>
      <c r="AJ213" s="76"/>
      <c r="AK213" s="46"/>
      <c r="AL213" s="76"/>
      <c r="AM213" s="64"/>
      <c r="AN213" s="76"/>
      <c r="AO213" s="46"/>
      <c r="AP213" s="66"/>
      <c r="AQ213" s="46"/>
      <c r="AR213" s="76"/>
      <c r="AS213" s="46"/>
      <c r="AT213" s="76"/>
      <c r="AU213" s="46"/>
      <c r="AV213" s="76"/>
      <c r="AW213" s="46"/>
      <c r="AX213" s="76"/>
      <c r="AY213" s="46"/>
      <c r="AZ213" s="76"/>
      <c r="BA213" s="46"/>
      <c r="BB213" s="76"/>
      <c r="BC213" s="46"/>
      <c r="BD213" s="76"/>
      <c r="BE213" s="46"/>
      <c r="BF213" s="76"/>
      <c r="BG213" s="46"/>
      <c r="BH213" s="76"/>
      <c r="BI213" s="46"/>
      <c r="BJ213" s="76"/>
      <c r="BK213" s="46"/>
      <c r="BL213" s="76"/>
      <c r="BM213" s="46"/>
      <c r="BN213" s="76"/>
      <c r="BO213" s="46"/>
      <c r="BP213" s="76"/>
      <c r="BQ213" s="94"/>
      <c r="BR213" s="85">
        <f>(BQ213*$E213*$F213*((1-$G213)+$G213*$L213*$H213))</f>
        <v>0</v>
      </c>
      <c r="BS213" s="67"/>
      <c r="BT213" s="76"/>
      <c r="BU213" s="46"/>
      <c r="BV213" s="85">
        <f>(BU213*$E213*$F213*((1-$G213)+$G213*$L213*$H213))</f>
        <v>0</v>
      </c>
      <c r="BW213" s="47"/>
      <c r="BX213" s="85">
        <f>(BW213*$E213*$F213*((1-$G213)+$G213*$L213*$H213))</f>
        <v>0</v>
      </c>
      <c r="BY213" s="46"/>
      <c r="BZ213" s="76"/>
      <c r="CA213" s="65"/>
      <c r="CB213" s="78"/>
      <c r="CC213" s="67"/>
      <c r="CD213" s="76"/>
      <c r="CE213" s="46"/>
      <c r="CF213" s="76"/>
      <c r="CG213" s="66"/>
      <c r="CH213" s="76"/>
      <c r="CI213" s="46"/>
      <c r="CJ213" s="85">
        <f t="shared" ref="CJ213:CJ216" si="452">(CI213*$E213*$F213*((1-$G213)+$G213*$L213*$H213))</f>
        <v>0</v>
      </c>
      <c r="CK213" s="46"/>
      <c r="CL213" s="76"/>
      <c r="CM213" s="46"/>
      <c r="CN213" s="85">
        <f t="shared" ref="CN213:CN216" si="453">(CM213*$E213*$F213*((1-$G213)+$G213*$L213*$H213))</f>
        <v>0</v>
      </c>
      <c r="CO213" s="46"/>
      <c r="CP213" s="85">
        <f t="shared" ref="CP213:CP216" si="454">(CO213*$E213*$F213*((1-$G213)+$G213*$L213*$H213))</f>
        <v>0</v>
      </c>
      <c r="CQ213" s="46"/>
      <c r="CR213" s="85">
        <f t="shared" ref="CR213:CR216" si="455">(CQ213*$E213*$F213*((1-$G213)+$G213*$M213*$H213))</f>
        <v>0</v>
      </c>
      <c r="CS213" s="67"/>
      <c r="CT213" s="85">
        <f>(CS213*$E213*$F213*((1-$G213)+$G213*$N213*$H213))</f>
        <v>0</v>
      </c>
      <c r="CU213" s="66"/>
      <c r="CV213" s="76"/>
      <c r="CW213" s="66"/>
      <c r="CX213" s="76"/>
      <c r="CY213" s="76"/>
      <c r="CZ213" s="76"/>
      <c r="DA213" s="76"/>
      <c r="DB213" s="76"/>
      <c r="DC213" s="76"/>
      <c r="DD213" s="76"/>
      <c r="DE213" s="43">
        <f t="shared" si="443"/>
        <v>0</v>
      </c>
      <c r="DF213" s="43">
        <f t="shared" si="444"/>
        <v>0</v>
      </c>
    </row>
    <row r="214" spans="1:110" ht="60" x14ac:dyDescent="0.25">
      <c r="A214" s="14"/>
      <c r="B214" s="14">
        <v>164</v>
      </c>
      <c r="C214" s="14" t="s">
        <v>521</v>
      </c>
      <c r="D214" s="45" t="s">
        <v>522</v>
      </c>
      <c r="E214" s="29">
        <v>13916</v>
      </c>
      <c r="F214" s="145">
        <v>1.29</v>
      </c>
      <c r="G214" s="105">
        <v>5.8500000000000003E-2</v>
      </c>
      <c r="H214" s="69">
        <v>1</v>
      </c>
      <c r="I214" s="70"/>
      <c r="J214" s="70"/>
      <c r="K214" s="74">
        <v>1.4</v>
      </c>
      <c r="L214" s="74">
        <v>1.68</v>
      </c>
      <c r="M214" s="74">
        <v>2.23</v>
      </c>
      <c r="N214" s="75">
        <v>2.57</v>
      </c>
      <c r="O214" s="46">
        <v>5</v>
      </c>
      <c r="P214" s="85">
        <f>(O214*$E214*$F214*((1-$G214)+$G214*$K214*$H214))</f>
        <v>91858.541880000004</v>
      </c>
      <c r="Q214" s="46"/>
      <c r="R214" s="76"/>
      <c r="S214" s="46"/>
      <c r="T214" s="66"/>
      <c r="U214" s="66"/>
      <c r="V214" s="76"/>
      <c r="W214" s="46"/>
      <c r="X214" s="76"/>
      <c r="Y214" s="46"/>
      <c r="Z214" s="66"/>
      <c r="AA214" s="64"/>
      <c r="AB214" s="76"/>
      <c r="AC214" s="46"/>
      <c r="AD214" s="76"/>
      <c r="AE214" s="46"/>
      <c r="AF214" s="76"/>
      <c r="AG214" s="46"/>
      <c r="AH214" s="76"/>
      <c r="AI214" s="66"/>
      <c r="AJ214" s="76"/>
      <c r="AK214" s="46"/>
      <c r="AL214" s="76"/>
      <c r="AM214" s="64"/>
      <c r="AN214" s="76"/>
      <c r="AO214" s="46"/>
      <c r="AP214" s="66"/>
      <c r="AQ214" s="46"/>
      <c r="AR214" s="76"/>
      <c r="AS214" s="46"/>
      <c r="AT214" s="76"/>
      <c r="AU214" s="46"/>
      <c r="AV214" s="76"/>
      <c r="AW214" s="46"/>
      <c r="AX214" s="76"/>
      <c r="AY214" s="46"/>
      <c r="AZ214" s="76"/>
      <c r="BA214" s="46"/>
      <c r="BB214" s="76"/>
      <c r="BC214" s="46"/>
      <c r="BD214" s="76"/>
      <c r="BE214" s="46"/>
      <c r="BF214" s="76"/>
      <c r="BG214" s="46"/>
      <c r="BH214" s="76"/>
      <c r="BI214" s="46"/>
      <c r="BJ214" s="76"/>
      <c r="BK214" s="46"/>
      <c r="BL214" s="76"/>
      <c r="BM214" s="46"/>
      <c r="BN214" s="76"/>
      <c r="BO214" s="46"/>
      <c r="BP214" s="76"/>
      <c r="BQ214" s="94"/>
      <c r="BR214" s="85">
        <f t="shared" ref="BR214:BR215" si="456">(BQ214*$E214*$F214*((1-$G214)+$G214*$L214*$H214))</f>
        <v>0</v>
      </c>
      <c r="BS214" s="67"/>
      <c r="BT214" s="76"/>
      <c r="BU214" s="46"/>
      <c r="BV214" s="85">
        <f t="shared" ref="BV214:BV215" si="457">(BU214*$E214*$F214*((1-$G214)+$G214*$L214*$H214))</f>
        <v>0</v>
      </c>
      <c r="BW214" s="47"/>
      <c r="BX214" s="85">
        <f t="shared" ref="BX214:BX216" si="458">(BW214*$E214*$F214*((1-$G214)+$G214*$L214*$H214))</f>
        <v>0</v>
      </c>
      <c r="BY214" s="46"/>
      <c r="BZ214" s="76"/>
      <c r="CA214" s="65"/>
      <c r="CB214" s="78"/>
      <c r="CC214" s="67"/>
      <c r="CD214" s="76"/>
      <c r="CE214" s="46"/>
      <c r="CF214" s="76"/>
      <c r="CG214" s="66"/>
      <c r="CH214" s="76"/>
      <c r="CI214" s="46"/>
      <c r="CJ214" s="85">
        <f t="shared" si="452"/>
        <v>0</v>
      </c>
      <c r="CK214" s="46"/>
      <c r="CL214" s="76"/>
      <c r="CM214" s="46"/>
      <c r="CN214" s="85">
        <f t="shared" si="453"/>
        <v>0</v>
      </c>
      <c r="CO214" s="46"/>
      <c r="CP214" s="85">
        <f t="shared" si="454"/>
        <v>0</v>
      </c>
      <c r="CQ214" s="46"/>
      <c r="CR214" s="85">
        <f t="shared" si="455"/>
        <v>0</v>
      </c>
      <c r="CS214" s="67"/>
      <c r="CT214" s="85">
        <f t="shared" ref="CT214:CT215" si="459">(CS214*$E214*$F214*((1-$G214)+$G214*$N214*$H214))</f>
        <v>0</v>
      </c>
      <c r="CU214" s="66"/>
      <c r="CV214" s="76"/>
      <c r="CW214" s="66"/>
      <c r="CX214" s="76"/>
      <c r="CY214" s="76"/>
      <c r="CZ214" s="76"/>
      <c r="DA214" s="76"/>
      <c r="DB214" s="76"/>
      <c r="DC214" s="76"/>
      <c r="DD214" s="76"/>
      <c r="DE214" s="43">
        <f t="shared" si="443"/>
        <v>5</v>
      </c>
      <c r="DF214" s="43">
        <f t="shared" si="444"/>
        <v>91858.541880000004</v>
      </c>
    </row>
    <row r="215" spans="1:110" ht="60" x14ac:dyDescent="0.25">
      <c r="A215" s="14"/>
      <c r="B215" s="14">
        <v>165</v>
      </c>
      <c r="C215" s="14" t="s">
        <v>523</v>
      </c>
      <c r="D215" s="45" t="s">
        <v>524</v>
      </c>
      <c r="E215" s="29">
        <v>13916</v>
      </c>
      <c r="F215" s="145">
        <v>3.23</v>
      </c>
      <c r="G215" s="105">
        <v>5.4300000000000001E-2</v>
      </c>
      <c r="H215" s="69">
        <v>1</v>
      </c>
      <c r="I215" s="70"/>
      <c r="J215" s="70"/>
      <c r="K215" s="74">
        <v>1.4</v>
      </c>
      <c r="L215" s="74">
        <v>1.68</v>
      </c>
      <c r="M215" s="74">
        <v>2.23</v>
      </c>
      <c r="N215" s="75">
        <v>2.57</v>
      </c>
      <c r="O215" s="46">
        <v>5</v>
      </c>
      <c r="P215" s="85">
        <f>(O215*$E215*$F215*((1-$G215)+$G215*$K215*$H215))</f>
        <v>229624.82664799999</v>
      </c>
      <c r="Q215" s="46"/>
      <c r="R215" s="76"/>
      <c r="S215" s="46"/>
      <c r="T215" s="66"/>
      <c r="U215" s="66"/>
      <c r="V215" s="76"/>
      <c r="W215" s="46"/>
      <c r="X215" s="76"/>
      <c r="Y215" s="46">
        <v>12</v>
      </c>
      <c r="Z215" s="85">
        <f>(Y215*$E215*$F215*((1-$G215)+$G215*$K215*$H215))</f>
        <v>551099.58395520004</v>
      </c>
      <c r="AA215" s="64"/>
      <c r="AB215" s="76"/>
      <c r="AC215" s="46"/>
      <c r="AD215" s="76"/>
      <c r="AE215" s="46"/>
      <c r="AF215" s="76"/>
      <c r="AG215" s="46"/>
      <c r="AH215" s="76"/>
      <c r="AI215" s="66"/>
      <c r="AJ215" s="76"/>
      <c r="AK215" s="46"/>
      <c r="AL215" s="76"/>
      <c r="AM215" s="64"/>
      <c r="AN215" s="76"/>
      <c r="AO215" s="46"/>
      <c r="AP215" s="66"/>
      <c r="AQ215" s="46"/>
      <c r="AR215" s="76"/>
      <c r="AS215" s="46"/>
      <c r="AT215" s="76"/>
      <c r="AU215" s="46"/>
      <c r="AV215" s="76"/>
      <c r="AW215" s="46"/>
      <c r="AX215" s="76"/>
      <c r="AY215" s="46"/>
      <c r="AZ215" s="76"/>
      <c r="BA215" s="46"/>
      <c r="BB215" s="76"/>
      <c r="BC215" s="46"/>
      <c r="BD215" s="76"/>
      <c r="BE215" s="46"/>
      <c r="BF215" s="76"/>
      <c r="BG215" s="46"/>
      <c r="BH215" s="76"/>
      <c r="BI215" s="46"/>
      <c r="BJ215" s="76"/>
      <c r="BK215" s="46"/>
      <c r="BL215" s="76"/>
      <c r="BM215" s="46"/>
      <c r="BN215" s="76"/>
      <c r="BO215" s="46"/>
      <c r="BP215" s="76"/>
      <c r="BQ215" s="94"/>
      <c r="BR215" s="85">
        <f t="shared" si="456"/>
        <v>0</v>
      </c>
      <c r="BS215" s="67"/>
      <c r="BT215" s="76"/>
      <c r="BU215" s="46"/>
      <c r="BV215" s="85">
        <f t="shared" si="457"/>
        <v>0</v>
      </c>
      <c r="BW215" s="47"/>
      <c r="BX215" s="85">
        <f>(BW215*$E215*$F215*((1-$G215)+$G215*$L215*$H215))</f>
        <v>0</v>
      </c>
      <c r="BY215" s="46"/>
      <c r="BZ215" s="76"/>
      <c r="CA215" s="65"/>
      <c r="CB215" s="78"/>
      <c r="CC215" s="67"/>
      <c r="CD215" s="76"/>
      <c r="CE215" s="46"/>
      <c r="CF215" s="76"/>
      <c r="CG215" s="66"/>
      <c r="CH215" s="76"/>
      <c r="CI215" s="46"/>
      <c r="CJ215" s="85">
        <f t="shared" si="452"/>
        <v>0</v>
      </c>
      <c r="CK215" s="46"/>
      <c r="CL215" s="76"/>
      <c r="CM215" s="46"/>
      <c r="CN215" s="85">
        <f t="shared" si="453"/>
        <v>0</v>
      </c>
      <c r="CO215" s="46"/>
      <c r="CP215" s="85">
        <f t="shared" si="454"/>
        <v>0</v>
      </c>
      <c r="CQ215" s="46"/>
      <c r="CR215" s="85">
        <f t="shared" si="455"/>
        <v>0</v>
      </c>
      <c r="CS215" s="67"/>
      <c r="CT215" s="85">
        <f t="shared" si="459"/>
        <v>0</v>
      </c>
      <c r="CU215" s="66"/>
      <c r="CV215" s="76"/>
      <c r="CW215" s="66"/>
      <c r="CX215" s="76"/>
      <c r="CY215" s="76"/>
      <c r="CZ215" s="76"/>
      <c r="DA215" s="76"/>
      <c r="DB215" s="76"/>
      <c r="DC215" s="76"/>
      <c r="DD215" s="76"/>
      <c r="DE215" s="43">
        <f t="shared" si="443"/>
        <v>17</v>
      </c>
      <c r="DF215" s="43">
        <f t="shared" si="444"/>
        <v>780724.41060320009</v>
      </c>
    </row>
    <row r="216" spans="1:110" ht="60" x14ac:dyDescent="0.25">
      <c r="A216" s="14"/>
      <c r="B216" s="14">
        <v>166</v>
      </c>
      <c r="C216" s="14" t="s">
        <v>525</v>
      </c>
      <c r="D216" s="45" t="s">
        <v>526</v>
      </c>
      <c r="E216" s="29">
        <v>13916</v>
      </c>
      <c r="F216" s="145">
        <v>8.93</v>
      </c>
      <c r="G216" s="105">
        <v>8.9399999999999993E-2</v>
      </c>
      <c r="H216" s="69">
        <v>1</v>
      </c>
      <c r="I216" s="70"/>
      <c r="J216" s="70"/>
      <c r="K216" s="74">
        <v>1.4</v>
      </c>
      <c r="L216" s="74">
        <v>1.68</v>
      </c>
      <c r="M216" s="74">
        <v>2.23</v>
      </c>
      <c r="N216" s="75">
        <v>2.57</v>
      </c>
      <c r="O216" s="46">
        <v>109</v>
      </c>
      <c r="P216" s="85">
        <f t="shared" ref="P216" si="460">(O216*$E216*$F216*((1-$G216)+$G216*$K216*$H216))</f>
        <v>14029801.0290592</v>
      </c>
      <c r="Q216" s="46"/>
      <c r="R216" s="76"/>
      <c r="S216" s="46"/>
      <c r="T216" s="66"/>
      <c r="U216" s="66"/>
      <c r="V216" s="76"/>
      <c r="W216" s="46"/>
      <c r="X216" s="76"/>
      <c r="Y216" s="46"/>
      <c r="Z216" s="66"/>
      <c r="AA216" s="64"/>
      <c r="AB216" s="76"/>
      <c r="AC216" s="46"/>
      <c r="AD216" s="76"/>
      <c r="AE216" s="46"/>
      <c r="AF216" s="76"/>
      <c r="AG216" s="46"/>
      <c r="AH216" s="76"/>
      <c r="AI216" s="66"/>
      <c r="AJ216" s="76"/>
      <c r="AK216" s="46"/>
      <c r="AL216" s="76"/>
      <c r="AM216" s="64"/>
      <c r="AN216" s="76"/>
      <c r="AO216" s="46"/>
      <c r="AP216" s="66"/>
      <c r="AQ216" s="46"/>
      <c r="AR216" s="76"/>
      <c r="AS216" s="46"/>
      <c r="AT216" s="76"/>
      <c r="AU216" s="46"/>
      <c r="AV216" s="76"/>
      <c r="AW216" s="46"/>
      <c r="AX216" s="76"/>
      <c r="AY216" s="46"/>
      <c r="AZ216" s="76"/>
      <c r="BA216" s="46"/>
      <c r="BB216" s="76"/>
      <c r="BC216" s="46"/>
      <c r="BD216" s="76"/>
      <c r="BE216" s="46"/>
      <c r="BF216" s="76"/>
      <c r="BG216" s="46"/>
      <c r="BH216" s="76"/>
      <c r="BI216" s="46"/>
      <c r="BJ216" s="76"/>
      <c r="BK216" s="46"/>
      <c r="BL216" s="76"/>
      <c r="BM216" s="46"/>
      <c r="BN216" s="76"/>
      <c r="BO216" s="46"/>
      <c r="BP216" s="76"/>
      <c r="BQ216" s="94">
        <v>144</v>
      </c>
      <c r="BR216" s="85">
        <f>(BQ216*$E216*$F216*((1-$G216)+$G216*$L216*$H216))</f>
        <v>18982727.214474238</v>
      </c>
      <c r="BS216" s="67"/>
      <c r="BT216" s="76"/>
      <c r="BU216" s="66">
        <v>76</v>
      </c>
      <c r="BV216" s="85">
        <f>(BU216*$E216*$F216*((1-$G216)+$G216*$L216*$H216))</f>
        <v>10018661.585416958</v>
      </c>
      <c r="BW216" s="47"/>
      <c r="BX216" s="85">
        <f t="shared" si="458"/>
        <v>0</v>
      </c>
      <c r="BY216" s="46"/>
      <c r="BZ216" s="76"/>
      <c r="CA216" s="65"/>
      <c r="CB216" s="78"/>
      <c r="CC216" s="67"/>
      <c r="CD216" s="76"/>
      <c r="CE216" s="46"/>
      <c r="CF216" s="76"/>
      <c r="CG216" s="66"/>
      <c r="CH216" s="76"/>
      <c r="CI216" s="46"/>
      <c r="CJ216" s="85">
        <f t="shared" si="452"/>
        <v>0</v>
      </c>
      <c r="CK216" s="46"/>
      <c r="CL216" s="76"/>
      <c r="CM216" s="46"/>
      <c r="CN216" s="85">
        <f t="shared" si="453"/>
        <v>0</v>
      </c>
      <c r="CO216" s="46"/>
      <c r="CP216" s="85">
        <f t="shared" si="454"/>
        <v>0</v>
      </c>
      <c r="CQ216" s="46"/>
      <c r="CR216" s="85">
        <f t="shared" si="455"/>
        <v>0</v>
      </c>
      <c r="CS216" s="67">
        <v>4</v>
      </c>
      <c r="CT216" s="85">
        <f>(CS216*$E216*$F216*((1-$G216)+$G216*$N216*$H216))</f>
        <v>566848.60726815998</v>
      </c>
      <c r="CU216" s="66"/>
      <c r="CV216" s="76"/>
      <c r="CW216" s="66"/>
      <c r="CX216" s="76"/>
      <c r="CY216" s="76"/>
      <c r="CZ216" s="76"/>
      <c r="DA216" s="76"/>
      <c r="DB216" s="76"/>
      <c r="DC216" s="76"/>
      <c r="DD216" s="76"/>
      <c r="DE216" s="43">
        <f t="shared" si="443"/>
        <v>333</v>
      </c>
      <c r="DF216" s="43">
        <f t="shared" si="444"/>
        <v>43598038.43621856</v>
      </c>
    </row>
    <row r="217" spans="1:110" ht="15" x14ac:dyDescent="0.25">
      <c r="A217" s="159">
        <v>37</v>
      </c>
      <c r="B217" s="159"/>
      <c r="C217" s="187" t="s">
        <v>527</v>
      </c>
      <c r="D217" s="185" t="s">
        <v>528</v>
      </c>
      <c r="E217" s="170">
        <v>13916</v>
      </c>
      <c r="F217" s="181"/>
      <c r="G217" s="172"/>
      <c r="H217" s="163"/>
      <c r="I217" s="139"/>
      <c r="J217" s="139"/>
      <c r="K217" s="173">
        <v>1.4</v>
      </c>
      <c r="L217" s="173">
        <v>1.68</v>
      </c>
      <c r="M217" s="173">
        <v>2.23</v>
      </c>
      <c r="N217" s="174">
        <v>2.57</v>
      </c>
      <c r="O217" s="179">
        <f>SUM(O218:O233)</f>
        <v>0</v>
      </c>
      <c r="P217" s="179">
        <f t="shared" ref="P217:CA217" si="461">SUM(P218:P233)</f>
        <v>0</v>
      </c>
      <c r="Q217" s="179">
        <f t="shared" si="461"/>
        <v>0</v>
      </c>
      <c r="R217" s="179">
        <f t="shared" si="461"/>
        <v>0</v>
      </c>
      <c r="S217" s="179">
        <f t="shared" si="461"/>
        <v>0</v>
      </c>
      <c r="T217" s="179">
        <f t="shared" si="461"/>
        <v>0</v>
      </c>
      <c r="U217" s="179">
        <f t="shared" si="461"/>
        <v>0</v>
      </c>
      <c r="V217" s="179">
        <f t="shared" si="461"/>
        <v>0</v>
      </c>
      <c r="W217" s="179">
        <f t="shared" si="461"/>
        <v>0</v>
      </c>
      <c r="X217" s="179">
        <f t="shared" si="461"/>
        <v>0</v>
      </c>
      <c r="Y217" s="179">
        <f t="shared" si="461"/>
        <v>0</v>
      </c>
      <c r="Z217" s="179">
        <f t="shared" si="461"/>
        <v>0</v>
      </c>
      <c r="AA217" s="179">
        <f t="shared" si="461"/>
        <v>0</v>
      </c>
      <c r="AB217" s="179">
        <f t="shared" si="461"/>
        <v>0</v>
      </c>
      <c r="AC217" s="179">
        <f t="shared" si="461"/>
        <v>0</v>
      </c>
      <c r="AD217" s="179">
        <f t="shared" si="461"/>
        <v>0</v>
      </c>
      <c r="AE217" s="179">
        <f t="shared" si="461"/>
        <v>0</v>
      </c>
      <c r="AF217" s="179">
        <f t="shared" si="461"/>
        <v>0</v>
      </c>
      <c r="AG217" s="179">
        <f t="shared" si="461"/>
        <v>0</v>
      </c>
      <c r="AH217" s="179">
        <f t="shared" si="461"/>
        <v>0</v>
      </c>
      <c r="AI217" s="179">
        <f t="shared" si="461"/>
        <v>0</v>
      </c>
      <c r="AJ217" s="179">
        <f t="shared" si="461"/>
        <v>0</v>
      </c>
      <c r="AK217" s="179">
        <f t="shared" si="461"/>
        <v>0</v>
      </c>
      <c r="AL217" s="179">
        <f t="shared" si="461"/>
        <v>0</v>
      </c>
      <c r="AM217" s="179">
        <f t="shared" si="461"/>
        <v>0</v>
      </c>
      <c r="AN217" s="179">
        <f t="shared" si="461"/>
        <v>0</v>
      </c>
      <c r="AO217" s="179">
        <f t="shared" si="461"/>
        <v>0</v>
      </c>
      <c r="AP217" s="179">
        <f t="shared" si="461"/>
        <v>0</v>
      </c>
      <c r="AQ217" s="179">
        <f t="shared" si="461"/>
        <v>0</v>
      </c>
      <c r="AR217" s="179">
        <f t="shared" si="461"/>
        <v>0</v>
      </c>
      <c r="AS217" s="179">
        <f t="shared" si="461"/>
        <v>0</v>
      </c>
      <c r="AT217" s="179">
        <f t="shared" si="461"/>
        <v>0</v>
      </c>
      <c r="AU217" s="179">
        <f t="shared" si="461"/>
        <v>0</v>
      </c>
      <c r="AV217" s="179">
        <f t="shared" si="461"/>
        <v>0</v>
      </c>
      <c r="AW217" s="179">
        <f t="shared" si="461"/>
        <v>523</v>
      </c>
      <c r="AX217" s="179">
        <f t="shared" si="461"/>
        <v>18715962.384</v>
      </c>
      <c r="AY217" s="179">
        <f t="shared" si="461"/>
        <v>0</v>
      </c>
      <c r="AZ217" s="179">
        <f t="shared" si="461"/>
        <v>0</v>
      </c>
      <c r="BA217" s="179">
        <f t="shared" si="461"/>
        <v>0</v>
      </c>
      <c r="BB217" s="179">
        <f t="shared" si="461"/>
        <v>0</v>
      </c>
      <c r="BC217" s="179">
        <f t="shared" si="461"/>
        <v>0</v>
      </c>
      <c r="BD217" s="179">
        <f t="shared" si="461"/>
        <v>0</v>
      </c>
      <c r="BE217" s="179">
        <f t="shared" si="461"/>
        <v>0</v>
      </c>
      <c r="BF217" s="179">
        <f t="shared" si="461"/>
        <v>0</v>
      </c>
      <c r="BG217" s="179">
        <f t="shared" si="461"/>
        <v>0</v>
      </c>
      <c r="BH217" s="179">
        <f t="shared" si="461"/>
        <v>0</v>
      </c>
      <c r="BI217" s="179">
        <f t="shared" si="461"/>
        <v>0</v>
      </c>
      <c r="BJ217" s="179">
        <f t="shared" si="461"/>
        <v>0</v>
      </c>
      <c r="BK217" s="179">
        <f t="shared" si="461"/>
        <v>0</v>
      </c>
      <c r="BL217" s="179">
        <f t="shared" si="461"/>
        <v>0</v>
      </c>
      <c r="BM217" s="179">
        <f t="shared" si="461"/>
        <v>0</v>
      </c>
      <c r="BN217" s="179">
        <f t="shared" si="461"/>
        <v>0</v>
      </c>
      <c r="BO217" s="179">
        <f t="shared" si="461"/>
        <v>0</v>
      </c>
      <c r="BP217" s="179">
        <f t="shared" si="461"/>
        <v>0</v>
      </c>
      <c r="BQ217" s="179">
        <f t="shared" si="461"/>
        <v>0</v>
      </c>
      <c r="BR217" s="179">
        <f t="shared" si="461"/>
        <v>0</v>
      </c>
      <c r="BS217" s="179">
        <f t="shared" si="461"/>
        <v>0</v>
      </c>
      <c r="BT217" s="179">
        <f t="shared" si="461"/>
        <v>0</v>
      </c>
      <c r="BU217" s="179">
        <f t="shared" si="461"/>
        <v>0</v>
      </c>
      <c r="BV217" s="179">
        <f t="shared" si="461"/>
        <v>0</v>
      </c>
      <c r="BW217" s="179">
        <f t="shared" si="461"/>
        <v>0</v>
      </c>
      <c r="BX217" s="179">
        <f t="shared" si="461"/>
        <v>0</v>
      </c>
      <c r="BY217" s="179">
        <f t="shared" si="461"/>
        <v>0</v>
      </c>
      <c r="BZ217" s="179">
        <f t="shared" si="461"/>
        <v>0</v>
      </c>
      <c r="CA217" s="179">
        <f t="shared" si="461"/>
        <v>0</v>
      </c>
      <c r="CB217" s="179">
        <f t="shared" ref="CB217:DF217" si="462">SUM(CB218:CB233)</f>
        <v>0</v>
      </c>
      <c r="CC217" s="179">
        <f t="shared" si="462"/>
        <v>0</v>
      </c>
      <c r="CD217" s="179">
        <f t="shared" si="462"/>
        <v>0</v>
      </c>
      <c r="CE217" s="179">
        <f t="shared" si="462"/>
        <v>0</v>
      </c>
      <c r="CF217" s="179">
        <f t="shared" si="462"/>
        <v>0</v>
      </c>
      <c r="CG217" s="179">
        <f t="shared" si="462"/>
        <v>0</v>
      </c>
      <c r="CH217" s="179">
        <f t="shared" si="462"/>
        <v>0</v>
      </c>
      <c r="CI217" s="179">
        <f t="shared" si="462"/>
        <v>0</v>
      </c>
      <c r="CJ217" s="179">
        <f t="shared" si="462"/>
        <v>0</v>
      </c>
      <c r="CK217" s="179">
        <f t="shared" si="462"/>
        <v>0</v>
      </c>
      <c r="CL217" s="179">
        <f t="shared" si="462"/>
        <v>0</v>
      </c>
      <c r="CM217" s="179">
        <f t="shared" si="462"/>
        <v>0</v>
      </c>
      <c r="CN217" s="179">
        <f t="shared" si="462"/>
        <v>0</v>
      </c>
      <c r="CO217" s="179">
        <f t="shared" si="462"/>
        <v>0</v>
      </c>
      <c r="CP217" s="179">
        <f t="shared" si="462"/>
        <v>0</v>
      </c>
      <c r="CQ217" s="179">
        <f t="shared" si="462"/>
        <v>0</v>
      </c>
      <c r="CR217" s="179">
        <f t="shared" si="462"/>
        <v>0</v>
      </c>
      <c r="CS217" s="179">
        <f t="shared" si="462"/>
        <v>0</v>
      </c>
      <c r="CT217" s="179">
        <f t="shared" si="462"/>
        <v>0</v>
      </c>
      <c r="CU217" s="179">
        <f t="shared" si="462"/>
        <v>0</v>
      </c>
      <c r="CV217" s="179">
        <f t="shared" si="462"/>
        <v>0</v>
      </c>
      <c r="CW217" s="179">
        <f t="shared" si="462"/>
        <v>0</v>
      </c>
      <c r="CX217" s="179">
        <f t="shared" si="462"/>
        <v>0</v>
      </c>
      <c r="CY217" s="179">
        <f t="shared" si="462"/>
        <v>0</v>
      </c>
      <c r="CZ217" s="179">
        <f t="shared" si="462"/>
        <v>0</v>
      </c>
      <c r="DA217" s="179">
        <f t="shared" si="462"/>
        <v>0</v>
      </c>
      <c r="DB217" s="179">
        <f t="shared" si="462"/>
        <v>0</v>
      </c>
      <c r="DC217" s="179">
        <f t="shared" si="462"/>
        <v>0</v>
      </c>
      <c r="DD217" s="179">
        <f t="shared" si="462"/>
        <v>0</v>
      </c>
      <c r="DE217" s="179">
        <f t="shared" si="462"/>
        <v>523</v>
      </c>
      <c r="DF217" s="179">
        <f t="shared" si="462"/>
        <v>18715962.384</v>
      </c>
    </row>
    <row r="218" spans="1:110" ht="45" x14ac:dyDescent="0.25">
      <c r="A218" s="14"/>
      <c r="B218" s="14">
        <v>167</v>
      </c>
      <c r="C218" s="45" t="s">
        <v>529</v>
      </c>
      <c r="D218" s="97" t="s">
        <v>530</v>
      </c>
      <c r="E218" s="29">
        <v>13916</v>
      </c>
      <c r="F218" s="145">
        <v>1.98</v>
      </c>
      <c r="G218" s="31"/>
      <c r="H218" s="32">
        <v>1</v>
      </c>
      <c r="I218" s="33"/>
      <c r="J218" s="33"/>
      <c r="K218" s="34">
        <v>1.4</v>
      </c>
      <c r="L218" s="34">
        <v>1.68</v>
      </c>
      <c r="M218" s="34">
        <v>2.23</v>
      </c>
      <c r="N218" s="35">
        <v>2.57</v>
      </c>
      <c r="O218" s="46"/>
      <c r="P218" s="36">
        <f>SUM(O218*$E218*$F218*$H218*$K218*$P$10)</f>
        <v>0</v>
      </c>
      <c r="Q218" s="39"/>
      <c r="R218" s="36">
        <f>SUM(Q218*$E218*$F218*$H218*$K218*$R$10)</f>
        <v>0</v>
      </c>
      <c r="S218" s="39"/>
      <c r="T218" s="37">
        <f>SUM(S218*$E218*$F218*$H218*$K218*$T$10)</f>
        <v>0</v>
      </c>
      <c r="U218" s="39"/>
      <c r="V218" s="36">
        <f>SUM(U218*$E218*$F218*$H218*$K218*$V$10)</f>
        <v>0</v>
      </c>
      <c r="W218" s="39"/>
      <c r="X218" s="36">
        <f>SUM(W218*$E218*$F218*$H218*$K218*$X$10)</f>
        <v>0</v>
      </c>
      <c r="Y218" s="39"/>
      <c r="Z218" s="37">
        <f>SUM(Y218*$E218*$F218*$H218*$K218*$Z$10)</f>
        <v>0</v>
      </c>
      <c r="AA218" s="64"/>
      <c r="AB218" s="36"/>
      <c r="AC218" s="39"/>
      <c r="AD218" s="36"/>
      <c r="AE218" s="39">
        <v>0</v>
      </c>
      <c r="AF218" s="36">
        <v>0</v>
      </c>
      <c r="AG218" s="39">
        <v>0</v>
      </c>
      <c r="AH218" s="36">
        <v>0</v>
      </c>
      <c r="AI218" s="39">
        <v>0</v>
      </c>
      <c r="AJ218" s="36">
        <v>0</v>
      </c>
      <c r="AK218" s="39"/>
      <c r="AL218" s="36">
        <f>AK218*$E218*$F218*$H218*$L218*$AL$10</f>
        <v>0</v>
      </c>
      <c r="AM218" s="64"/>
      <c r="AN218" s="36">
        <f>SUM(AM218*$E218*$F218*$H218*$K218*$AN$10)</f>
        <v>0</v>
      </c>
      <c r="AO218" s="39"/>
      <c r="AP218" s="37">
        <f>SUM(AO218*$E218*$F218*$H218*$K218*$AP$10)</f>
        <v>0</v>
      </c>
      <c r="AQ218" s="39"/>
      <c r="AR218" s="36">
        <f>SUM(AQ218*$E218*$F218*$H218*$K218*$AR$10)</f>
        <v>0</v>
      </c>
      <c r="AS218" s="39"/>
      <c r="AT218" s="36">
        <f>SUM(AS218*$E218*$F218*$H218*$K218*$AT$10)</f>
        <v>0</v>
      </c>
      <c r="AU218" s="39"/>
      <c r="AV218" s="36">
        <f>SUM(AU218*$E218*$F218*$H218*$K218*$AV$10)</f>
        <v>0</v>
      </c>
      <c r="AW218" s="37">
        <v>1</v>
      </c>
      <c r="AX218" s="36">
        <f t="shared" ref="AX218:AX233" si="463">SUM(AW218*$E218*$F218*$H218*$K218*$AX$10)</f>
        <v>38575.151999999995</v>
      </c>
      <c r="AY218" s="39"/>
      <c r="AZ218" s="36">
        <f>SUM(AY218*$E218*$F218*$H218*$K218*$AZ$10)</f>
        <v>0</v>
      </c>
      <c r="BA218" s="39"/>
      <c r="BB218" s="36">
        <f>SUM(BA218*$E218*$F218*$H218*$K218*$BB$10)</f>
        <v>0</v>
      </c>
      <c r="BC218" s="39"/>
      <c r="BD218" s="36">
        <f>SUM(BC218*$E218*$F218*$H218*$K218*$BD$10)</f>
        <v>0</v>
      </c>
      <c r="BE218" s="39"/>
      <c r="BF218" s="36">
        <f>SUM(BE218*$E218*$F218*$H218*$K218*$BF$10)</f>
        <v>0</v>
      </c>
      <c r="BG218" s="39"/>
      <c r="BH218" s="36">
        <f>SUM(BG218*$E218*$F218*$H218*$K218*$BH$10)</f>
        <v>0</v>
      </c>
      <c r="BI218" s="39"/>
      <c r="BJ218" s="36">
        <f>SUM(BI218*$E218*$F218*$H218*$K218*$BJ$10)</f>
        <v>0</v>
      </c>
      <c r="BK218" s="39"/>
      <c r="BL218" s="36">
        <f>SUM(BK218*$E218*$F218*$H218*$K218*$BL$10)</f>
        <v>0</v>
      </c>
      <c r="BM218" s="39"/>
      <c r="BN218" s="36">
        <f>BM218*$E218*$F218*$H218*$L218*$BN$10</f>
        <v>0</v>
      </c>
      <c r="BO218" s="39"/>
      <c r="BP218" s="36">
        <f>BO218*$E218*$F218*$H218*$L218*$BP$10</f>
        <v>0</v>
      </c>
      <c r="BQ218" s="77"/>
      <c r="BR218" s="37">
        <f>BQ218*$E218*$F218*$H218*$L218*$BR$10</f>
        <v>0</v>
      </c>
      <c r="BS218" s="39"/>
      <c r="BT218" s="36">
        <f>BS218*$E218*$F218*$H218*$L218*$BT$10</f>
        <v>0</v>
      </c>
      <c r="BU218" s="39"/>
      <c r="BV218" s="36">
        <f>BU218*$E218*$F218*$H218*$L218*$BV$10</f>
        <v>0</v>
      </c>
      <c r="BW218" s="44"/>
      <c r="BX218" s="36">
        <f>BW218*$E218*$F218*$H218*$L218*$BX$10</f>
        <v>0</v>
      </c>
      <c r="BY218" s="39"/>
      <c r="BZ218" s="36">
        <f>BY218*$E218*$F218*$H218*$L218*$BZ$10</f>
        <v>0</v>
      </c>
      <c r="CA218" s="44"/>
      <c r="CB218" s="41">
        <f>CA218*$E218*$F218*$H218*$L218*$CB$10</f>
        <v>0</v>
      </c>
      <c r="CC218" s="39"/>
      <c r="CD218" s="36">
        <f>CC218*$E218*$F218*$H218*$L218*$CD$10</f>
        <v>0</v>
      </c>
      <c r="CE218" s="39"/>
      <c r="CF218" s="36">
        <f>CE218*$E218*$F218*$H218*$L218*$CF$10</f>
        <v>0</v>
      </c>
      <c r="CG218" s="37"/>
      <c r="CH218" s="36">
        <f>CG218*$E218*$F218*$H218*$L218*$CH$10</f>
        <v>0</v>
      </c>
      <c r="CI218" s="39"/>
      <c r="CJ218" s="36">
        <f>CI218*$E218*$F218*$H218*$L218*$CJ$10</f>
        <v>0</v>
      </c>
      <c r="CK218" s="39"/>
      <c r="CL218" s="36">
        <f>CK218*$E218*$F218*$H218*$L218*$CL$10</f>
        <v>0</v>
      </c>
      <c r="CM218" s="39"/>
      <c r="CN218" s="36">
        <f>CM218*$E218*$F218*$H218*$L218*$CN$10</f>
        <v>0</v>
      </c>
      <c r="CO218" s="39"/>
      <c r="CP218" s="36">
        <f>CO218*$E218*$F218*$H218*$L218*$CP$10</f>
        <v>0</v>
      </c>
      <c r="CQ218" s="39"/>
      <c r="CR218" s="36">
        <f>CQ218*$E218*$F218*$H218*$M218*$CR$10</f>
        <v>0</v>
      </c>
      <c r="CS218" s="39"/>
      <c r="CT218" s="36">
        <f>CS218*$E218*$F218*$H218*$N218*$CT$10</f>
        <v>0</v>
      </c>
      <c r="CU218" s="37"/>
      <c r="CV218" s="36">
        <f>CU218*E218*F218*H218</f>
        <v>0</v>
      </c>
      <c r="CW218" s="37"/>
      <c r="CX218" s="36"/>
      <c r="CY218" s="36"/>
      <c r="CZ218" s="36">
        <f>SUM(CY218*$E218*$F218*$H218*$K218*$R$10)</f>
        <v>0</v>
      </c>
      <c r="DA218" s="36"/>
      <c r="DB218" s="36"/>
      <c r="DC218" s="36"/>
      <c r="DD218" s="36"/>
      <c r="DE218" s="43">
        <f t="shared" ref="DE218:DE233" si="464">SUM(Q218+O218+AA218+S218+U218+AC218+Y218+W218+AE218+AI218+AG218+AK218+AM218+AQ218+BM218+BS218+AO218+BA218+BC218+CE218+CG218+CC218+CI218+CK218+BW218+BY218+AS218+AU218+AW218+AY218+BO218+BQ218+BU218+BE218+BG218+BI218+BK218+CA218+CM218+CO218+CQ218+CS218+CU218+CW218+DA218+DC218)</f>
        <v>1</v>
      </c>
      <c r="DF218" s="43">
        <f t="shared" ref="DF218:DF233" si="465">SUM(R218+P218+AB218+T218+V218+AD218+Z218+X218+AF218+AJ218+AH218+AL218+AN218+AR218+BN218+BT218+AP218+BB218+BD218+CF218+CH218+CD218+CJ218+CL218+BX218+BZ218+AT218+AV218+AX218+AZ218+BP218+BR218+BV218+BF218+BH218+BJ218+BL218+CB218+CN218+CP218+CR218+CT218+CV218+CX218+DB218+DD218)</f>
        <v>38575.151999999995</v>
      </c>
    </row>
    <row r="219" spans="1:110" ht="45" x14ac:dyDescent="0.25">
      <c r="A219" s="14"/>
      <c r="B219" s="14">
        <v>168</v>
      </c>
      <c r="C219" s="45" t="s">
        <v>531</v>
      </c>
      <c r="D219" s="97" t="s">
        <v>532</v>
      </c>
      <c r="E219" s="29">
        <v>13916</v>
      </c>
      <c r="F219" s="145">
        <v>2.31</v>
      </c>
      <c r="G219" s="31"/>
      <c r="H219" s="32">
        <v>1</v>
      </c>
      <c r="I219" s="33"/>
      <c r="J219" s="33"/>
      <c r="K219" s="34">
        <v>1.4</v>
      </c>
      <c r="L219" s="34">
        <v>1.68</v>
      </c>
      <c r="M219" s="34">
        <v>2.23</v>
      </c>
      <c r="N219" s="35">
        <v>2.57</v>
      </c>
      <c r="O219" s="46"/>
      <c r="P219" s="36">
        <f>SUM(O219*$E219*$F219*$H219*$K219*$P$10)</f>
        <v>0</v>
      </c>
      <c r="Q219" s="39"/>
      <c r="R219" s="36">
        <f>SUM(Q219*$E219*$F219*$H219*$K219*$R$10)</f>
        <v>0</v>
      </c>
      <c r="S219" s="39"/>
      <c r="T219" s="37">
        <f>SUM(S219*$E219*$F219*$H219*$K219*$T$10)</f>
        <v>0</v>
      </c>
      <c r="U219" s="39"/>
      <c r="V219" s="36">
        <f>SUM(U219*$E219*$F219*$H219*$K219*$V$10)</f>
        <v>0</v>
      </c>
      <c r="W219" s="39"/>
      <c r="X219" s="36">
        <f>SUM(W219*$E219*$F219*$H219*$K219*$X$10)</f>
        <v>0</v>
      </c>
      <c r="Y219" s="39"/>
      <c r="Z219" s="37">
        <f>SUM(Y219*$E219*$F219*$H219*$K219*$Z$10)</f>
        <v>0</v>
      </c>
      <c r="AA219" s="64">
        <v>0</v>
      </c>
      <c r="AB219" s="36">
        <v>0</v>
      </c>
      <c r="AC219" s="39">
        <v>0</v>
      </c>
      <c r="AD219" s="36">
        <v>0</v>
      </c>
      <c r="AE219" s="39">
        <v>0</v>
      </c>
      <c r="AF219" s="36">
        <v>0</v>
      </c>
      <c r="AG219" s="39">
        <v>0</v>
      </c>
      <c r="AH219" s="36">
        <v>0</v>
      </c>
      <c r="AI219" s="39">
        <v>0</v>
      </c>
      <c r="AJ219" s="36">
        <v>0</v>
      </c>
      <c r="AK219" s="39"/>
      <c r="AL219" s="36">
        <f>AK219*$E219*$F219*$H219*$L219*$AL$10</f>
        <v>0</v>
      </c>
      <c r="AM219" s="64"/>
      <c r="AN219" s="36">
        <f>SUM(AM219*$E219*$F219*$H219*$K219*$AN$10)</f>
        <v>0</v>
      </c>
      <c r="AO219" s="39"/>
      <c r="AP219" s="37">
        <f>SUM(AO219*$E219*$F219*$H219*$K219*$AP$10)</f>
        <v>0</v>
      </c>
      <c r="AQ219" s="39"/>
      <c r="AR219" s="36">
        <f>SUM(AQ219*$E219*$F219*$H219*$K219*$AR$10)</f>
        <v>0</v>
      </c>
      <c r="AS219" s="39"/>
      <c r="AT219" s="36">
        <f>SUM(AS219*$E219*$F219*$H219*$K219*$AT$10)</f>
        <v>0</v>
      </c>
      <c r="AU219" s="39"/>
      <c r="AV219" s="36">
        <f>SUM(AU219*$E219*$F219*$H219*$K219*$AV$10)</f>
        <v>0</v>
      </c>
      <c r="AW219" s="37">
        <v>3</v>
      </c>
      <c r="AX219" s="36">
        <f t="shared" si="463"/>
        <v>135013.03200000001</v>
      </c>
      <c r="AY219" s="39"/>
      <c r="AZ219" s="36">
        <f>SUM(AY219*$E219*$F219*$H219*$K219*$AZ$10)</f>
        <v>0</v>
      </c>
      <c r="BA219" s="39"/>
      <c r="BB219" s="36">
        <f>SUM(BA219*$E219*$F219*$H219*$K219*$BB$10)</f>
        <v>0</v>
      </c>
      <c r="BC219" s="39"/>
      <c r="BD219" s="36">
        <f>SUM(BC219*$E219*$F219*$H219*$K219*$BD$10)</f>
        <v>0</v>
      </c>
      <c r="BE219" s="39"/>
      <c r="BF219" s="36">
        <f>SUM(BE219*$E219*$F219*$H219*$K219*$BF$10)</f>
        <v>0</v>
      </c>
      <c r="BG219" s="39"/>
      <c r="BH219" s="36">
        <f>SUM(BG219*$E219*$F219*$H219*$K219*$BH$10)</f>
        <v>0</v>
      </c>
      <c r="BI219" s="39"/>
      <c r="BJ219" s="36">
        <f>SUM(BI219*$E219*$F219*$H219*$K219*$BJ$10)</f>
        <v>0</v>
      </c>
      <c r="BK219" s="39"/>
      <c r="BL219" s="36">
        <f>SUM(BK219*$E219*$F219*$H219*$K219*$BL$10)</f>
        <v>0</v>
      </c>
      <c r="BM219" s="39"/>
      <c r="BN219" s="36">
        <f>BM219*$E219*$F219*$H219*$L219*$BN$10</f>
        <v>0</v>
      </c>
      <c r="BO219" s="39"/>
      <c r="BP219" s="36">
        <f>BO219*$E219*$F219*$H219*$L219*$BP$10</f>
        <v>0</v>
      </c>
      <c r="BQ219" s="77"/>
      <c r="BR219" s="37">
        <f>BQ219*$E219*$F219*$H219*$L219*$BR$10</f>
        <v>0</v>
      </c>
      <c r="BS219" s="39"/>
      <c r="BT219" s="36">
        <f>BS219*$E219*$F219*$H219*$L219*$BT$10</f>
        <v>0</v>
      </c>
      <c r="BU219" s="39"/>
      <c r="BV219" s="36">
        <f>BU219*$E219*$F219*$H219*$L219*$BV$10</f>
        <v>0</v>
      </c>
      <c r="BW219" s="44"/>
      <c r="BX219" s="36">
        <f>BW219*$E219*$F219*$H219*$L219*$BX$10</f>
        <v>0</v>
      </c>
      <c r="BY219" s="39"/>
      <c r="BZ219" s="36">
        <f>BY219*$E219*$F219*$H219*$L219*$BZ$10</f>
        <v>0</v>
      </c>
      <c r="CA219" s="44"/>
      <c r="CB219" s="41">
        <f>CA219*$E219*$F219*$H219*$L219*$CB$10</f>
        <v>0</v>
      </c>
      <c r="CC219" s="39"/>
      <c r="CD219" s="36">
        <f>CC219*$E219*$F219*$H219*$L219*$CD$10</f>
        <v>0</v>
      </c>
      <c r="CE219" s="39"/>
      <c r="CF219" s="36">
        <f>CE219*$E219*$F219*$H219*$L219*$CF$10</f>
        <v>0</v>
      </c>
      <c r="CG219" s="37"/>
      <c r="CH219" s="36">
        <f>CG219*$E219*$F219*$H219*$L219*$CH$10</f>
        <v>0</v>
      </c>
      <c r="CI219" s="39"/>
      <c r="CJ219" s="36">
        <f>CI219*$E219*$F219*$H219*$L219*$CJ$10</f>
        <v>0</v>
      </c>
      <c r="CK219" s="39"/>
      <c r="CL219" s="36">
        <f>CK219*$E219*$F219*$H219*$L219*$CL$10</f>
        <v>0</v>
      </c>
      <c r="CM219" s="39"/>
      <c r="CN219" s="36">
        <f>CM219*$E219*$F219*$H219*$L219*$CN$10</f>
        <v>0</v>
      </c>
      <c r="CO219" s="39"/>
      <c r="CP219" s="36">
        <f>CO219*$E219*$F219*$H219*$L219*$CP$10</f>
        <v>0</v>
      </c>
      <c r="CQ219" s="39"/>
      <c r="CR219" s="36">
        <f>CQ219*$E219*$F219*$H219*$M219*$CR$10</f>
        <v>0</v>
      </c>
      <c r="CS219" s="39"/>
      <c r="CT219" s="36">
        <f>CS219*$E219*$F219*$H219*$N219*$CT$10</f>
        <v>0</v>
      </c>
      <c r="CU219" s="37"/>
      <c r="CV219" s="36">
        <f>CU219*E219*F219*H219</f>
        <v>0</v>
      </c>
      <c r="CW219" s="37"/>
      <c r="CX219" s="36"/>
      <c r="CY219" s="36"/>
      <c r="CZ219" s="36">
        <f>SUM(CY219*$E219*$F219*$H219*$K219*$R$10)</f>
        <v>0</v>
      </c>
      <c r="DA219" s="36"/>
      <c r="DB219" s="36"/>
      <c r="DC219" s="36"/>
      <c r="DD219" s="36"/>
      <c r="DE219" s="43">
        <f t="shared" si="464"/>
        <v>3</v>
      </c>
      <c r="DF219" s="43">
        <f t="shared" si="465"/>
        <v>135013.03200000001</v>
      </c>
    </row>
    <row r="220" spans="1:110" ht="60" x14ac:dyDescent="0.25">
      <c r="A220" s="14"/>
      <c r="B220" s="14">
        <v>169</v>
      </c>
      <c r="C220" s="45" t="s">
        <v>533</v>
      </c>
      <c r="D220" s="97" t="s">
        <v>534</v>
      </c>
      <c r="E220" s="29">
        <v>13916</v>
      </c>
      <c r="F220" s="30">
        <v>1.52</v>
      </c>
      <c r="G220" s="31"/>
      <c r="H220" s="32">
        <v>1</v>
      </c>
      <c r="I220" s="33"/>
      <c r="J220" s="33"/>
      <c r="K220" s="34">
        <v>1.4</v>
      </c>
      <c r="L220" s="34">
        <v>1.68</v>
      </c>
      <c r="M220" s="34">
        <v>2.23</v>
      </c>
      <c r="N220" s="35">
        <v>2.57</v>
      </c>
      <c r="O220" s="46"/>
      <c r="P220" s="36">
        <f>SUM(O220*$E220*$F220*$H220*$K220*$P$10)</f>
        <v>0</v>
      </c>
      <c r="Q220" s="39"/>
      <c r="R220" s="36">
        <f>SUM(Q220*$E220*$F220*$H220*$K220*$R$10)</f>
        <v>0</v>
      </c>
      <c r="S220" s="39"/>
      <c r="T220" s="37">
        <f>SUM(S220*$E220*$F220*$H220*$K220*$T$10)</f>
        <v>0</v>
      </c>
      <c r="U220" s="39"/>
      <c r="V220" s="36">
        <f>SUM(U220*$E220*$F220*$H220*$K220*$V$10)</f>
        <v>0</v>
      </c>
      <c r="W220" s="39"/>
      <c r="X220" s="36">
        <f>SUM(W220*$E220*$F220*$H220*$K220*$X$10)</f>
        <v>0</v>
      </c>
      <c r="Y220" s="39"/>
      <c r="Z220" s="37">
        <f>SUM(Y220*$E220*$F220*$H220*$K220*$Z$10)</f>
        <v>0</v>
      </c>
      <c r="AA220" s="64">
        <v>0</v>
      </c>
      <c r="AB220" s="36">
        <v>0</v>
      </c>
      <c r="AC220" s="39">
        <v>0</v>
      </c>
      <c r="AD220" s="36">
        <v>0</v>
      </c>
      <c r="AE220" s="39">
        <v>0</v>
      </c>
      <c r="AF220" s="36">
        <v>0</v>
      </c>
      <c r="AG220" s="39">
        <v>0</v>
      </c>
      <c r="AH220" s="36">
        <v>0</v>
      </c>
      <c r="AI220" s="39">
        <v>0</v>
      </c>
      <c r="AJ220" s="36">
        <v>0</v>
      </c>
      <c r="AK220" s="39"/>
      <c r="AL220" s="36">
        <f>AK220*$E220*$F220*$H220*$L220*$AL$10</f>
        <v>0</v>
      </c>
      <c r="AM220" s="64"/>
      <c r="AN220" s="36">
        <f>SUM(AM220*$E220*$F220*$H220*$K220*$AN$10)</f>
        <v>0</v>
      </c>
      <c r="AO220" s="39"/>
      <c r="AP220" s="37">
        <f>SUM(AO220*$E220*$F220*$H220*$K220*$AP$10)</f>
        <v>0</v>
      </c>
      <c r="AQ220" s="39"/>
      <c r="AR220" s="36">
        <f>SUM(AQ220*$E220*$F220*$H220*$K220*$AR$10)</f>
        <v>0</v>
      </c>
      <c r="AS220" s="39"/>
      <c r="AT220" s="36">
        <f>SUM(AS220*$E220*$F220*$H220*$K220*$AT$10)</f>
        <v>0</v>
      </c>
      <c r="AU220" s="39"/>
      <c r="AV220" s="36">
        <f>SUM(AU220*$E220*$F220*$H220*$K220*$AV$10)</f>
        <v>0</v>
      </c>
      <c r="AW220" s="37">
        <v>10</v>
      </c>
      <c r="AX220" s="36">
        <f t="shared" si="463"/>
        <v>296132.47999999998</v>
      </c>
      <c r="AY220" s="39"/>
      <c r="AZ220" s="36">
        <f>SUM(AY220*$E220*$F220*$H220*$K220*$AZ$10)</f>
        <v>0</v>
      </c>
      <c r="BA220" s="39"/>
      <c r="BB220" s="36">
        <f>SUM(BA220*$E220*$F220*$H220*$K220*$BB$10)</f>
        <v>0</v>
      </c>
      <c r="BC220" s="39"/>
      <c r="BD220" s="36">
        <f>SUM(BC220*$E220*$F220*$H220*$K220*$BD$10)</f>
        <v>0</v>
      </c>
      <c r="BE220" s="39"/>
      <c r="BF220" s="36">
        <f>SUM(BE220*$E220*$F220*$H220*$K220*$BF$10)</f>
        <v>0</v>
      </c>
      <c r="BG220" s="39"/>
      <c r="BH220" s="36">
        <f>SUM(BG220*$E220*$F220*$H220*$K220*$BH$10)</f>
        <v>0</v>
      </c>
      <c r="BI220" s="39"/>
      <c r="BJ220" s="36">
        <f>SUM(BI220*$E220*$F220*$H220*$K220*$BJ$10)</f>
        <v>0</v>
      </c>
      <c r="BK220" s="39"/>
      <c r="BL220" s="36">
        <f>SUM(BK220*$E220*$F220*$H220*$K220*$BL$10)</f>
        <v>0</v>
      </c>
      <c r="BM220" s="39"/>
      <c r="BN220" s="36">
        <f>BM220*$E220*$F220*$H220*$L220*$BN$10</f>
        <v>0</v>
      </c>
      <c r="BO220" s="39"/>
      <c r="BP220" s="36">
        <f>BO220*$E220*$F220*$H220*$L220*$BP$10</f>
        <v>0</v>
      </c>
      <c r="BQ220" s="77"/>
      <c r="BR220" s="37">
        <f>BQ220*$E220*$F220*$H220*$L220*$BR$10</f>
        <v>0</v>
      </c>
      <c r="BS220" s="39"/>
      <c r="BT220" s="36">
        <f>BS220*$E220*$F220*$H220*$L220*$BT$10</f>
        <v>0</v>
      </c>
      <c r="BU220" s="39"/>
      <c r="BV220" s="36">
        <f>BU220*$E220*$F220*$H220*$L220*$BV$10</f>
        <v>0</v>
      </c>
      <c r="BW220" s="44"/>
      <c r="BX220" s="36">
        <f>BW220*$E220*$F220*$H220*$L220*$BX$10</f>
        <v>0</v>
      </c>
      <c r="BY220" s="39"/>
      <c r="BZ220" s="36">
        <f>BY220*$E220*$F220*$H220*$L220*$BZ$10</f>
        <v>0</v>
      </c>
      <c r="CA220" s="44"/>
      <c r="CB220" s="41">
        <f>CA220*$E220*$F220*$H220*$L220*$CB$10</f>
        <v>0</v>
      </c>
      <c r="CC220" s="39"/>
      <c r="CD220" s="36">
        <f>CC220*$E220*$F220*$H220*$L220*$CD$10</f>
        <v>0</v>
      </c>
      <c r="CE220" s="39"/>
      <c r="CF220" s="36">
        <f>CE220*$E220*$F220*$H220*$L220*$CF$10</f>
        <v>0</v>
      </c>
      <c r="CG220" s="37"/>
      <c r="CH220" s="36">
        <f>CG220*$E220*$F220*$H220*$L220*$CH$10</f>
        <v>0</v>
      </c>
      <c r="CI220" s="39"/>
      <c r="CJ220" s="36">
        <f>CI220*$E220*$F220*$H220*$L220*$CJ$10</f>
        <v>0</v>
      </c>
      <c r="CK220" s="39"/>
      <c r="CL220" s="36">
        <f>CK220*$E220*$F220*$H220*$L220*$CL$10</f>
        <v>0</v>
      </c>
      <c r="CM220" s="39"/>
      <c r="CN220" s="36">
        <f>CM220*$E220*$F220*$H220*$L220*$CN$10</f>
        <v>0</v>
      </c>
      <c r="CO220" s="39"/>
      <c r="CP220" s="36">
        <f>CO220*$E220*$F220*$H220*$L220*$CP$10</f>
        <v>0</v>
      </c>
      <c r="CQ220" s="39"/>
      <c r="CR220" s="36">
        <f>CQ220*$E220*$F220*$H220*$M220*$CR$10</f>
        <v>0</v>
      </c>
      <c r="CS220" s="39"/>
      <c r="CT220" s="36">
        <f>CS220*$E220*$F220*$H220*$N220*$CT$10</f>
        <v>0</v>
      </c>
      <c r="CU220" s="37"/>
      <c r="CV220" s="36">
        <f>CU220*E220*F220*H220</f>
        <v>0</v>
      </c>
      <c r="CW220" s="37"/>
      <c r="CX220" s="36"/>
      <c r="CY220" s="36"/>
      <c r="CZ220" s="36">
        <f>SUM(CY220*$E220*$F220*$H220*$K220*$R$10)</f>
        <v>0</v>
      </c>
      <c r="DA220" s="36"/>
      <c r="DB220" s="36"/>
      <c r="DC220" s="36"/>
      <c r="DD220" s="36"/>
      <c r="DE220" s="43">
        <f t="shared" si="464"/>
        <v>10</v>
      </c>
      <c r="DF220" s="43">
        <f t="shared" si="465"/>
        <v>296132.47999999998</v>
      </c>
    </row>
    <row r="221" spans="1:110" ht="60" x14ac:dyDescent="0.25">
      <c r="A221" s="14"/>
      <c r="B221" s="14">
        <v>170</v>
      </c>
      <c r="C221" s="45" t="s">
        <v>535</v>
      </c>
      <c r="D221" s="97" t="s">
        <v>536</v>
      </c>
      <c r="E221" s="29">
        <v>13916</v>
      </c>
      <c r="F221" s="30">
        <v>1.82</v>
      </c>
      <c r="G221" s="31"/>
      <c r="H221" s="32">
        <v>1</v>
      </c>
      <c r="I221" s="33"/>
      <c r="J221" s="33"/>
      <c r="K221" s="34">
        <v>1.4</v>
      </c>
      <c r="L221" s="34">
        <v>1.68</v>
      </c>
      <c r="M221" s="34">
        <v>2.23</v>
      </c>
      <c r="N221" s="35">
        <v>2.57</v>
      </c>
      <c r="O221" s="46"/>
      <c r="P221" s="36">
        <f>SUM(O221*$E221*$F221*$H221*$K221*$P$10)</f>
        <v>0</v>
      </c>
      <c r="Q221" s="39"/>
      <c r="R221" s="36">
        <f>SUM(Q221*$E221*$F221*$H221*$K221*$R$10)</f>
        <v>0</v>
      </c>
      <c r="S221" s="39"/>
      <c r="T221" s="37">
        <f>SUM(S221*$E221*$F221*$H221*$K221*$T$10)</f>
        <v>0</v>
      </c>
      <c r="U221" s="39"/>
      <c r="V221" s="36">
        <f>SUM(U221*$E221*$F221*$H221*$K221*$V$10)</f>
        <v>0</v>
      </c>
      <c r="W221" s="39"/>
      <c r="X221" s="36">
        <f>SUM(W221*$E221*$F221*$H221*$K221*$X$10)</f>
        <v>0</v>
      </c>
      <c r="Y221" s="39"/>
      <c r="Z221" s="37">
        <f>SUM(Y221*$E221*$F221*$H221*$K221*$Z$10)</f>
        <v>0</v>
      </c>
      <c r="AA221" s="64">
        <v>0</v>
      </c>
      <c r="AB221" s="36">
        <v>0</v>
      </c>
      <c r="AC221" s="39">
        <v>0</v>
      </c>
      <c r="AD221" s="36">
        <v>0</v>
      </c>
      <c r="AE221" s="39">
        <v>0</v>
      </c>
      <c r="AF221" s="36">
        <v>0</v>
      </c>
      <c r="AG221" s="39">
        <v>0</v>
      </c>
      <c r="AH221" s="36">
        <v>0</v>
      </c>
      <c r="AI221" s="39">
        <v>0</v>
      </c>
      <c r="AJ221" s="36">
        <v>0</v>
      </c>
      <c r="AK221" s="39"/>
      <c r="AL221" s="36">
        <f>AK221*$E221*$F221*$H221*$L221*$AL$10</f>
        <v>0</v>
      </c>
      <c r="AM221" s="64"/>
      <c r="AN221" s="36">
        <f>SUM(AM221*$E221*$F221*$H221*$K221*$AN$10)</f>
        <v>0</v>
      </c>
      <c r="AO221" s="39"/>
      <c r="AP221" s="37">
        <f>SUM(AO221*$E221*$F221*$H221*$K221*$AP$10)</f>
        <v>0</v>
      </c>
      <c r="AQ221" s="39"/>
      <c r="AR221" s="36">
        <f>SUM(AQ221*$E221*$F221*$H221*$K221*$AR$10)</f>
        <v>0</v>
      </c>
      <c r="AS221" s="39"/>
      <c r="AT221" s="36">
        <f>SUM(AS221*$E221*$F221*$H221*$K221*$AT$10)</f>
        <v>0</v>
      </c>
      <c r="AU221" s="39"/>
      <c r="AV221" s="36">
        <f>SUM(AU221*$E221*$F221*$H221*$K221*$AV$10)</f>
        <v>0</v>
      </c>
      <c r="AW221" s="37">
        <v>20</v>
      </c>
      <c r="AX221" s="36">
        <f t="shared" si="463"/>
        <v>709159.36</v>
      </c>
      <c r="AY221" s="39"/>
      <c r="AZ221" s="36">
        <f>SUM(AY221*$E221*$F221*$H221*$K221*$AZ$10)</f>
        <v>0</v>
      </c>
      <c r="BA221" s="39"/>
      <c r="BB221" s="36">
        <f>SUM(BA221*$E221*$F221*$H221*$K221*$BB$10)</f>
        <v>0</v>
      </c>
      <c r="BC221" s="39"/>
      <c r="BD221" s="36">
        <f>SUM(BC221*$E221*$F221*$H221*$K221*$BD$10)</f>
        <v>0</v>
      </c>
      <c r="BE221" s="39"/>
      <c r="BF221" s="36">
        <f>SUM(BE221*$E221*$F221*$H221*$K221*$BF$10)</f>
        <v>0</v>
      </c>
      <c r="BG221" s="39"/>
      <c r="BH221" s="36">
        <f>SUM(BG221*$E221*$F221*$H221*$K221*$BH$10)</f>
        <v>0</v>
      </c>
      <c r="BI221" s="39"/>
      <c r="BJ221" s="36">
        <f>SUM(BI221*$E221*$F221*$H221*$K221*$BJ$10)</f>
        <v>0</v>
      </c>
      <c r="BK221" s="39"/>
      <c r="BL221" s="36">
        <f>SUM(BK221*$E221*$F221*$H221*$K221*$BL$10)</f>
        <v>0</v>
      </c>
      <c r="BM221" s="39"/>
      <c r="BN221" s="36">
        <f>BM221*$E221*$F221*$H221*$L221*$BN$10</f>
        <v>0</v>
      </c>
      <c r="BO221" s="39"/>
      <c r="BP221" s="36">
        <f>BO221*$E221*$F221*$H221*$L221*$BP$10</f>
        <v>0</v>
      </c>
      <c r="BQ221" s="77"/>
      <c r="BR221" s="37">
        <f>BQ221*$E221*$F221*$H221*$L221*$BR$10</f>
        <v>0</v>
      </c>
      <c r="BS221" s="39"/>
      <c r="BT221" s="36">
        <f>BS221*$E221*$F221*$H221*$L221*$BT$10</f>
        <v>0</v>
      </c>
      <c r="BU221" s="39"/>
      <c r="BV221" s="36">
        <f>BU221*$E221*$F221*$H221*$L221*$BV$10</f>
        <v>0</v>
      </c>
      <c r="BW221" s="44"/>
      <c r="BX221" s="36">
        <f>BW221*$E221*$F221*$H221*$L221*$BX$10</f>
        <v>0</v>
      </c>
      <c r="BY221" s="39"/>
      <c r="BZ221" s="36">
        <f>BY221*$E221*$F221*$H221*$L221*$BZ$10</f>
        <v>0</v>
      </c>
      <c r="CA221" s="44"/>
      <c r="CB221" s="41">
        <f>CA221*$E221*$F221*$H221*$L221*$CB$10</f>
        <v>0</v>
      </c>
      <c r="CC221" s="39"/>
      <c r="CD221" s="36">
        <f>CC221*$E221*$F221*$H221*$L221*$CD$10</f>
        <v>0</v>
      </c>
      <c r="CE221" s="39"/>
      <c r="CF221" s="36">
        <f>CE221*$E221*$F221*$H221*$L221*$CF$10</f>
        <v>0</v>
      </c>
      <c r="CG221" s="37"/>
      <c r="CH221" s="36">
        <f>CG221*$E221*$F221*$H221*$L221*$CH$10</f>
        <v>0</v>
      </c>
      <c r="CI221" s="39"/>
      <c r="CJ221" s="36">
        <f>CI221*$E221*$F221*$H221*$L221*$CJ$10</f>
        <v>0</v>
      </c>
      <c r="CK221" s="39"/>
      <c r="CL221" s="36">
        <f>CK221*$E221*$F221*$H221*$L221*$CL$10</f>
        <v>0</v>
      </c>
      <c r="CM221" s="39"/>
      <c r="CN221" s="36">
        <f>CM221*$E221*$F221*$H221*$L221*$CN$10</f>
        <v>0</v>
      </c>
      <c r="CO221" s="39"/>
      <c r="CP221" s="36">
        <f>CO221*$E221*$F221*$H221*$L221*$CP$10</f>
        <v>0</v>
      </c>
      <c r="CQ221" s="39"/>
      <c r="CR221" s="36">
        <f>CQ221*$E221*$F221*$H221*$M221*$CR$10</f>
        <v>0</v>
      </c>
      <c r="CS221" s="39"/>
      <c r="CT221" s="36">
        <f>CS221*$E221*$F221*$H221*$N221*$CT$10</f>
        <v>0</v>
      </c>
      <c r="CU221" s="37"/>
      <c r="CV221" s="36">
        <f>CU221*E221*F221*H221</f>
        <v>0</v>
      </c>
      <c r="CW221" s="37"/>
      <c r="CX221" s="36"/>
      <c r="CY221" s="36"/>
      <c r="CZ221" s="36">
        <f>SUM(CY221*$E221*$F221*$H221*$K221*$R$10)</f>
        <v>0</v>
      </c>
      <c r="DA221" s="36"/>
      <c r="DB221" s="36"/>
      <c r="DC221" s="36"/>
      <c r="DD221" s="36"/>
      <c r="DE221" s="43">
        <f t="shared" si="464"/>
        <v>20</v>
      </c>
      <c r="DF221" s="43">
        <f t="shared" si="465"/>
        <v>709159.36</v>
      </c>
    </row>
    <row r="222" spans="1:110" ht="30" x14ac:dyDescent="0.25">
      <c r="A222" s="14"/>
      <c r="B222" s="14">
        <v>171</v>
      </c>
      <c r="C222" s="45" t="s">
        <v>537</v>
      </c>
      <c r="D222" s="97" t="s">
        <v>538</v>
      </c>
      <c r="E222" s="29">
        <v>13916</v>
      </c>
      <c r="F222" s="30">
        <v>1.39</v>
      </c>
      <c r="G222" s="31"/>
      <c r="H222" s="32">
        <v>1</v>
      </c>
      <c r="I222" s="33"/>
      <c r="J222" s="33"/>
      <c r="K222" s="34">
        <v>1.4</v>
      </c>
      <c r="L222" s="34">
        <v>1.68</v>
      </c>
      <c r="M222" s="34">
        <v>2.23</v>
      </c>
      <c r="N222" s="35">
        <v>2.57</v>
      </c>
      <c r="O222" s="46"/>
      <c r="P222" s="36"/>
      <c r="Q222" s="39"/>
      <c r="R222" s="36"/>
      <c r="S222" s="39"/>
      <c r="T222" s="37"/>
      <c r="U222" s="39"/>
      <c r="V222" s="36"/>
      <c r="W222" s="39"/>
      <c r="X222" s="36"/>
      <c r="Y222" s="39"/>
      <c r="Z222" s="37"/>
      <c r="AA222" s="64"/>
      <c r="AB222" s="36"/>
      <c r="AC222" s="39"/>
      <c r="AD222" s="36"/>
      <c r="AE222" s="39"/>
      <c r="AF222" s="36"/>
      <c r="AG222" s="39">
        <v>0</v>
      </c>
      <c r="AH222" s="36">
        <v>0</v>
      </c>
      <c r="AI222" s="39">
        <v>0</v>
      </c>
      <c r="AJ222" s="36">
        <v>0</v>
      </c>
      <c r="AK222" s="39"/>
      <c r="AL222" s="36"/>
      <c r="AM222" s="64"/>
      <c r="AN222" s="36"/>
      <c r="AO222" s="39"/>
      <c r="AP222" s="37"/>
      <c r="AQ222" s="39"/>
      <c r="AR222" s="36"/>
      <c r="AS222" s="39"/>
      <c r="AT222" s="36"/>
      <c r="AU222" s="39"/>
      <c r="AV222" s="36"/>
      <c r="AW222" s="37">
        <v>1</v>
      </c>
      <c r="AX222" s="36">
        <f t="shared" si="463"/>
        <v>27080.535999999996</v>
      </c>
      <c r="AY222" s="39"/>
      <c r="AZ222" s="36"/>
      <c r="BA222" s="39"/>
      <c r="BB222" s="36"/>
      <c r="BC222" s="39"/>
      <c r="BD222" s="36"/>
      <c r="BE222" s="39"/>
      <c r="BF222" s="36"/>
      <c r="BG222" s="39"/>
      <c r="BH222" s="36"/>
      <c r="BI222" s="39"/>
      <c r="BJ222" s="36"/>
      <c r="BK222" s="39"/>
      <c r="BL222" s="36"/>
      <c r="BM222" s="39"/>
      <c r="BN222" s="36"/>
      <c r="BO222" s="39"/>
      <c r="BP222" s="36"/>
      <c r="BQ222" s="77"/>
      <c r="BR222" s="37"/>
      <c r="BS222" s="39"/>
      <c r="BT222" s="36"/>
      <c r="BU222" s="39"/>
      <c r="BV222" s="36"/>
      <c r="BW222" s="44"/>
      <c r="BX222" s="36"/>
      <c r="BY222" s="39"/>
      <c r="BZ222" s="36"/>
      <c r="CA222" s="44"/>
      <c r="CB222" s="41"/>
      <c r="CC222" s="39"/>
      <c r="CD222" s="36"/>
      <c r="CE222" s="39"/>
      <c r="CF222" s="36"/>
      <c r="CG222" s="37"/>
      <c r="CH222" s="36"/>
      <c r="CI222" s="39"/>
      <c r="CJ222" s="36"/>
      <c r="CK222" s="39"/>
      <c r="CL222" s="36"/>
      <c r="CM222" s="39"/>
      <c r="CN222" s="36"/>
      <c r="CO222" s="39"/>
      <c r="CP222" s="36"/>
      <c r="CQ222" s="39"/>
      <c r="CR222" s="36"/>
      <c r="CS222" s="39"/>
      <c r="CT222" s="36"/>
      <c r="CU222" s="37"/>
      <c r="CV222" s="36"/>
      <c r="CW222" s="37"/>
      <c r="CX222" s="36"/>
      <c r="CY222" s="36"/>
      <c r="CZ222" s="36"/>
      <c r="DA222" s="36"/>
      <c r="DB222" s="36"/>
      <c r="DC222" s="36"/>
      <c r="DD222" s="36"/>
      <c r="DE222" s="43">
        <f t="shared" si="464"/>
        <v>1</v>
      </c>
      <c r="DF222" s="43">
        <f t="shared" si="465"/>
        <v>27080.535999999996</v>
      </c>
    </row>
    <row r="223" spans="1:110" ht="30" x14ac:dyDescent="0.25">
      <c r="A223" s="14"/>
      <c r="B223" s="14">
        <v>172</v>
      </c>
      <c r="C223" s="45" t="s">
        <v>539</v>
      </c>
      <c r="D223" s="97" t="s">
        <v>540</v>
      </c>
      <c r="E223" s="29">
        <v>13916</v>
      </c>
      <c r="F223" s="30">
        <v>1.67</v>
      </c>
      <c r="G223" s="31"/>
      <c r="H223" s="32">
        <v>1</v>
      </c>
      <c r="I223" s="33"/>
      <c r="J223" s="33"/>
      <c r="K223" s="34">
        <v>1.4</v>
      </c>
      <c r="L223" s="34">
        <v>1.68</v>
      </c>
      <c r="M223" s="34">
        <v>2.23</v>
      </c>
      <c r="N223" s="35">
        <v>2.57</v>
      </c>
      <c r="O223" s="46"/>
      <c r="P223" s="36"/>
      <c r="Q223" s="39"/>
      <c r="R223" s="36"/>
      <c r="S223" s="39"/>
      <c r="T223" s="37"/>
      <c r="U223" s="39"/>
      <c r="V223" s="36"/>
      <c r="W223" s="39"/>
      <c r="X223" s="36"/>
      <c r="Y223" s="39"/>
      <c r="Z223" s="37"/>
      <c r="AA223" s="64"/>
      <c r="AB223" s="36"/>
      <c r="AC223" s="39"/>
      <c r="AD223" s="36"/>
      <c r="AE223" s="39"/>
      <c r="AF223" s="36"/>
      <c r="AG223" s="39">
        <v>0</v>
      </c>
      <c r="AH223" s="36">
        <v>0</v>
      </c>
      <c r="AI223" s="39">
        <v>0</v>
      </c>
      <c r="AJ223" s="36">
        <v>0</v>
      </c>
      <c r="AK223" s="39"/>
      <c r="AL223" s="36"/>
      <c r="AM223" s="64"/>
      <c r="AN223" s="36"/>
      <c r="AO223" s="39"/>
      <c r="AP223" s="37"/>
      <c r="AQ223" s="39"/>
      <c r="AR223" s="36"/>
      <c r="AS223" s="39"/>
      <c r="AT223" s="36"/>
      <c r="AU223" s="39"/>
      <c r="AV223" s="36"/>
      <c r="AW223" s="37">
        <v>3</v>
      </c>
      <c r="AX223" s="36">
        <f t="shared" si="463"/>
        <v>97606.823999999993</v>
      </c>
      <c r="AY223" s="39"/>
      <c r="AZ223" s="36"/>
      <c r="BA223" s="39"/>
      <c r="BB223" s="36"/>
      <c r="BC223" s="39"/>
      <c r="BD223" s="36"/>
      <c r="BE223" s="39"/>
      <c r="BF223" s="36"/>
      <c r="BG223" s="39"/>
      <c r="BH223" s="36"/>
      <c r="BI223" s="39"/>
      <c r="BJ223" s="36"/>
      <c r="BK223" s="39"/>
      <c r="BL223" s="36"/>
      <c r="BM223" s="39"/>
      <c r="BN223" s="36"/>
      <c r="BO223" s="39"/>
      <c r="BP223" s="36"/>
      <c r="BQ223" s="77"/>
      <c r="BR223" s="37"/>
      <c r="BS223" s="39"/>
      <c r="BT223" s="36"/>
      <c r="BU223" s="39"/>
      <c r="BV223" s="36"/>
      <c r="BW223" s="44"/>
      <c r="BX223" s="36"/>
      <c r="BY223" s="39"/>
      <c r="BZ223" s="36"/>
      <c r="CA223" s="44"/>
      <c r="CB223" s="41"/>
      <c r="CC223" s="39"/>
      <c r="CD223" s="36"/>
      <c r="CE223" s="39"/>
      <c r="CF223" s="36"/>
      <c r="CG223" s="37"/>
      <c r="CH223" s="36"/>
      <c r="CI223" s="39"/>
      <c r="CJ223" s="36"/>
      <c r="CK223" s="39"/>
      <c r="CL223" s="36"/>
      <c r="CM223" s="39"/>
      <c r="CN223" s="36"/>
      <c r="CO223" s="39"/>
      <c r="CP223" s="36"/>
      <c r="CQ223" s="39"/>
      <c r="CR223" s="36"/>
      <c r="CS223" s="39"/>
      <c r="CT223" s="36"/>
      <c r="CU223" s="37"/>
      <c r="CV223" s="36"/>
      <c r="CW223" s="37"/>
      <c r="CX223" s="36"/>
      <c r="CY223" s="36"/>
      <c r="CZ223" s="36"/>
      <c r="DA223" s="36"/>
      <c r="DB223" s="36"/>
      <c r="DC223" s="36"/>
      <c r="DD223" s="36"/>
      <c r="DE223" s="43">
        <f t="shared" si="464"/>
        <v>3</v>
      </c>
      <c r="DF223" s="43">
        <f t="shared" si="465"/>
        <v>97606.823999999993</v>
      </c>
    </row>
    <row r="224" spans="1:110" ht="45" x14ac:dyDescent="0.25">
      <c r="A224" s="14"/>
      <c r="B224" s="14">
        <v>173</v>
      </c>
      <c r="C224" s="45" t="s">
        <v>541</v>
      </c>
      <c r="D224" s="97" t="s">
        <v>542</v>
      </c>
      <c r="E224" s="29">
        <v>13916</v>
      </c>
      <c r="F224" s="30">
        <v>0.85</v>
      </c>
      <c r="G224" s="31"/>
      <c r="H224" s="32">
        <v>1</v>
      </c>
      <c r="I224" s="33"/>
      <c r="J224" s="33"/>
      <c r="K224" s="34">
        <v>1.4</v>
      </c>
      <c r="L224" s="34">
        <v>1.68</v>
      </c>
      <c r="M224" s="34">
        <v>2.23</v>
      </c>
      <c r="N224" s="35">
        <v>2.57</v>
      </c>
      <c r="O224" s="46"/>
      <c r="P224" s="36">
        <f t="shared" ref="P224:P228" si="466">SUM(O224*$E224*$F224*$H224*$K224*$P$10)</f>
        <v>0</v>
      </c>
      <c r="Q224" s="39"/>
      <c r="R224" s="36">
        <f t="shared" ref="R224:R229" si="467">SUM(Q224*$E224*$F224*$H224*$K224*$R$10)</f>
        <v>0</v>
      </c>
      <c r="S224" s="39"/>
      <c r="T224" s="37">
        <f t="shared" ref="T224:T229" si="468">SUM(S224*$E224*$F224*$H224*$K224*$T$10)</f>
        <v>0</v>
      </c>
      <c r="U224" s="39"/>
      <c r="V224" s="36">
        <f t="shared" ref="V224:V229" si="469">SUM(U224*$E224*$F224*$H224*$K224*$V$10)</f>
        <v>0</v>
      </c>
      <c r="W224" s="39"/>
      <c r="X224" s="36">
        <f t="shared" ref="X224:X229" si="470">SUM(W224*$E224*$F224*$H224*$K224*$X$10)</f>
        <v>0</v>
      </c>
      <c r="Y224" s="39"/>
      <c r="Z224" s="37">
        <f t="shared" ref="Z224:Z229" si="471">SUM(Y224*$E224*$F224*$H224*$K224*$Z$10)</f>
        <v>0</v>
      </c>
      <c r="AA224" s="64">
        <v>0</v>
      </c>
      <c r="AB224" s="36">
        <v>0</v>
      </c>
      <c r="AC224" s="39">
        <v>0</v>
      </c>
      <c r="AD224" s="36">
        <v>0</v>
      </c>
      <c r="AE224" s="39">
        <v>0</v>
      </c>
      <c r="AF224" s="36">
        <v>0</v>
      </c>
      <c r="AG224" s="39">
        <v>0</v>
      </c>
      <c r="AH224" s="36">
        <v>0</v>
      </c>
      <c r="AI224" s="39">
        <v>0</v>
      </c>
      <c r="AJ224" s="36">
        <v>0</v>
      </c>
      <c r="AK224" s="39"/>
      <c r="AL224" s="36">
        <f t="shared" ref="AL224:AL229" si="472">AK224*$E224*$F224*$H224*$L224*$AL$10</f>
        <v>0</v>
      </c>
      <c r="AM224" s="64"/>
      <c r="AN224" s="36">
        <f t="shared" ref="AN224:AN229" si="473">SUM(AM224*$E224*$F224*$H224*$K224*$AN$10)</f>
        <v>0</v>
      </c>
      <c r="AO224" s="39"/>
      <c r="AP224" s="37">
        <f t="shared" ref="AP224:AP229" si="474">SUM(AO224*$E224*$F224*$H224*$K224*$AP$10)</f>
        <v>0</v>
      </c>
      <c r="AQ224" s="39"/>
      <c r="AR224" s="36">
        <f t="shared" ref="AR224:AR229" si="475">SUM(AQ224*$E224*$F224*$H224*$K224*$AR$10)</f>
        <v>0</v>
      </c>
      <c r="AS224" s="39"/>
      <c r="AT224" s="36">
        <f t="shared" ref="AT224:AT229" si="476">SUM(AS224*$E224*$F224*$H224*$K224*$AT$10)</f>
        <v>0</v>
      </c>
      <c r="AU224" s="39"/>
      <c r="AV224" s="36">
        <f t="shared" ref="AV224:AV229" si="477">SUM(AU224*$E224*$F224*$H224*$K224*$AV$10)</f>
        <v>0</v>
      </c>
      <c r="AW224" s="37">
        <v>70</v>
      </c>
      <c r="AX224" s="36">
        <f t="shared" si="463"/>
        <v>1159202.7999999998</v>
      </c>
      <c r="AY224" s="39"/>
      <c r="AZ224" s="36">
        <f t="shared" ref="AZ224:AZ229" si="478">SUM(AY224*$E224*$F224*$H224*$K224*$AZ$10)</f>
        <v>0</v>
      </c>
      <c r="BA224" s="39"/>
      <c r="BB224" s="36">
        <f t="shared" ref="BB224:BB229" si="479">SUM(BA224*$E224*$F224*$H224*$K224*$BB$10)</f>
        <v>0</v>
      </c>
      <c r="BC224" s="39"/>
      <c r="BD224" s="36">
        <f t="shared" ref="BD224:BD229" si="480">SUM(BC224*$E224*$F224*$H224*$K224*$BD$10)</f>
        <v>0</v>
      </c>
      <c r="BE224" s="39"/>
      <c r="BF224" s="36">
        <f t="shared" ref="BF224:BF229" si="481">SUM(BE224*$E224*$F224*$H224*$K224*$BF$10)</f>
        <v>0</v>
      </c>
      <c r="BG224" s="39"/>
      <c r="BH224" s="36">
        <f t="shared" ref="BH224:BH229" si="482">SUM(BG224*$E224*$F224*$H224*$K224*$BH$10)</f>
        <v>0</v>
      </c>
      <c r="BI224" s="39"/>
      <c r="BJ224" s="36">
        <f t="shared" ref="BJ224:BJ229" si="483">SUM(BI224*$E224*$F224*$H224*$K224*$BJ$10)</f>
        <v>0</v>
      </c>
      <c r="BK224" s="39"/>
      <c r="BL224" s="36">
        <f t="shared" ref="BL224:BL229" si="484">SUM(BK224*$E224*$F224*$H224*$K224*$BL$10)</f>
        <v>0</v>
      </c>
      <c r="BM224" s="39"/>
      <c r="BN224" s="36">
        <f t="shared" ref="BN224:BN229" si="485">BM224*$E224*$F224*$H224*$L224*$BN$10</f>
        <v>0</v>
      </c>
      <c r="BO224" s="39"/>
      <c r="BP224" s="36">
        <f t="shared" ref="BP224:BP229" si="486">BO224*$E224*$F224*$H224*$L224*$BP$10</f>
        <v>0</v>
      </c>
      <c r="BQ224" s="77"/>
      <c r="BR224" s="37">
        <f t="shared" ref="BR224:BR229" si="487">BQ224*$E224*$F224*$H224*$L224*$BR$10</f>
        <v>0</v>
      </c>
      <c r="BS224" s="39"/>
      <c r="BT224" s="36">
        <f t="shared" ref="BT224:BT229" si="488">BS224*$E224*$F224*$H224*$L224*$BT$10</f>
        <v>0</v>
      </c>
      <c r="BU224" s="39"/>
      <c r="BV224" s="36">
        <f t="shared" ref="BV224:BV229" si="489">BU224*$E224*$F224*$H224*$L224*$BV$10</f>
        <v>0</v>
      </c>
      <c r="BW224" s="44"/>
      <c r="BX224" s="36">
        <f t="shared" ref="BX224:BX229" si="490">BW224*$E224*$F224*$H224*$L224*$BX$10</f>
        <v>0</v>
      </c>
      <c r="BY224" s="39"/>
      <c r="BZ224" s="36">
        <f t="shared" ref="BZ224:BZ229" si="491">BY224*$E224*$F224*$H224*$L224*$BZ$10</f>
        <v>0</v>
      </c>
      <c r="CA224" s="44"/>
      <c r="CB224" s="41">
        <f t="shared" ref="CB224:CB229" si="492">CA224*$E224*$F224*$H224*$L224*$CB$10</f>
        <v>0</v>
      </c>
      <c r="CC224" s="39"/>
      <c r="CD224" s="36">
        <f t="shared" ref="CD224:CD229" si="493">CC224*$E224*$F224*$H224*$L224*$CD$10</f>
        <v>0</v>
      </c>
      <c r="CE224" s="39"/>
      <c r="CF224" s="36">
        <f t="shared" ref="CF224:CF229" si="494">CE224*$E224*$F224*$H224*$L224*$CF$10</f>
        <v>0</v>
      </c>
      <c r="CG224" s="37"/>
      <c r="CH224" s="36">
        <f t="shared" ref="CH224:CH229" si="495">CG224*$E224*$F224*$H224*$L224*$CH$10</f>
        <v>0</v>
      </c>
      <c r="CI224" s="39"/>
      <c r="CJ224" s="36">
        <f t="shared" ref="CJ224:CJ229" si="496">CI224*$E224*$F224*$H224*$L224*$CJ$10</f>
        <v>0</v>
      </c>
      <c r="CK224" s="39"/>
      <c r="CL224" s="36">
        <f t="shared" ref="CL224:CL229" si="497">CK224*$E224*$F224*$H224*$L224*$CL$10</f>
        <v>0</v>
      </c>
      <c r="CM224" s="39"/>
      <c r="CN224" s="36">
        <f t="shared" ref="CN224:CN229" si="498">CM224*$E224*$F224*$H224*$L224*$CN$10</f>
        <v>0</v>
      </c>
      <c r="CO224" s="39"/>
      <c r="CP224" s="36">
        <f t="shared" ref="CP224:CP229" si="499">CO224*$E224*$F224*$H224*$L224*$CP$10</f>
        <v>0</v>
      </c>
      <c r="CQ224" s="39"/>
      <c r="CR224" s="36">
        <f t="shared" ref="CR224:CR229" si="500">CQ224*$E224*$F224*$H224*$M224*$CR$10</f>
        <v>0</v>
      </c>
      <c r="CS224" s="39"/>
      <c r="CT224" s="36">
        <f t="shared" ref="CT224:CT233" si="501">CS224*$E224*$F224*$H224*$N224*$CT$10</f>
        <v>0</v>
      </c>
      <c r="CU224" s="37"/>
      <c r="CV224" s="36">
        <f t="shared" ref="CV224:CV229" si="502">CU224*E224*F224*H224</f>
        <v>0</v>
      </c>
      <c r="CW224" s="37"/>
      <c r="CX224" s="36"/>
      <c r="CY224" s="36"/>
      <c r="CZ224" s="36">
        <f t="shared" ref="CZ224:CZ229" si="503">SUM(CY224*$E224*$F224*$H224*$K224*$R$10)</f>
        <v>0</v>
      </c>
      <c r="DA224" s="36"/>
      <c r="DB224" s="36"/>
      <c r="DC224" s="36"/>
      <c r="DD224" s="36"/>
      <c r="DE224" s="43">
        <f t="shared" si="464"/>
        <v>70</v>
      </c>
      <c r="DF224" s="43">
        <f t="shared" si="465"/>
        <v>1159202.7999999998</v>
      </c>
    </row>
    <row r="225" spans="1:110" ht="45" x14ac:dyDescent="0.25">
      <c r="A225" s="14"/>
      <c r="B225" s="14">
        <v>174</v>
      </c>
      <c r="C225" s="45" t="s">
        <v>543</v>
      </c>
      <c r="D225" s="97" t="s">
        <v>544</v>
      </c>
      <c r="E225" s="29">
        <v>13916</v>
      </c>
      <c r="F225" s="30">
        <v>1.0900000000000001</v>
      </c>
      <c r="G225" s="31"/>
      <c r="H225" s="32">
        <v>1</v>
      </c>
      <c r="I225" s="33"/>
      <c r="J225" s="33"/>
      <c r="K225" s="34">
        <v>1.4</v>
      </c>
      <c r="L225" s="34">
        <v>1.68</v>
      </c>
      <c r="M225" s="34">
        <v>2.23</v>
      </c>
      <c r="N225" s="35">
        <v>2.57</v>
      </c>
      <c r="O225" s="46"/>
      <c r="P225" s="36">
        <f t="shared" si="466"/>
        <v>0</v>
      </c>
      <c r="Q225" s="39"/>
      <c r="R225" s="36">
        <f t="shared" si="467"/>
        <v>0</v>
      </c>
      <c r="S225" s="39"/>
      <c r="T225" s="37">
        <f t="shared" si="468"/>
        <v>0</v>
      </c>
      <c r="U225" s="39"/>
      <c r="V225" s="36">
        <f t="shared" si="469"/>
        <v>0</v>
      </c>
      <c r="W225" s="39"/>
      <c r="X225" s="36">
        <f t="shared" si="470"/>
        <v>0</v>
      </c>
      <c r="Y225" s="39"/>
      <c r="Z225" s="37">
        <f t="shared" si="471"/>
        <v>0</v>
      </c>
      <c r="AA225" s="64">
        <v>0</v>
      </c>
      <c r="AB225" s="36">
        <v>0</v>
      </c>
      <c r="AC225" s="39">
        <v>0</v>
      </c>
      <c r="AD225" s="36">
        <v>0</v>
      </c>
      <c r="AE225" s="39">
        <v>0</v>
      </c>
      <c r="AF225" s="36">
        <v>0</v>
      </c>
      <c r="AG225" s="39">
        <v>0</v>
      </c>
      <c r="AH225" s="36">
        <v>0</v>
      </c>
      <c r="AI225" s="39">
        <v>0</v>
      </c>
      <c r="AJ225" s="36">
        <v>0</v>
      </c>
      <c r="AK225" s="39"/>
      <c r="AL225" s="36">
        <f t="shared" si="472"/>
        <v>0</v>
      </c>
      <c r="AM225" s="64"/>
      <c r="AN225" s="36">
        <f t="shared" si="473"/>
        <v>0</v>
      </c>
      <c r="AO225" s="39"/>
      <c r="AP225" s="37">
        <f t="shared" si="474"/>
        <v>0</v>
      </c>
      <c r="AQ225" s="39"/>
      <c r="AR225" s="36">
        <f t="shared" si="475"/>
        <v>0</v>
      </c>
      <c r="AS225" s="39"/>
      <c r="AT225" s="36">
        <f t="shared" si="476"/>
        <v>0</v>
      </c>
      <c r="AU225" s="39"/>
      <c r="AV225" s="36">
        <f t="shared" si="477"/>
        <v>0</v>
      </c>
      <c r="AW225" s="37">
        <v>50</v>
      </c>
      <c r="AX225" s="36">
        <f t="shared" si="463"/>
        <v>1061790.8</v>
      </c>
      <c r="AY225" s="39"/>
      <c r="AZ225" s="36">
        <f t="shared" si="478"/>
        <v>0</v>
      </c>
      <c r="BA225" s="39"/>
      <c r="BB225" s="36">
        <f t="shared" si="479"/>
        <v>0</v>
      </c>
      <c r="BC225" s="39"/>
      <c r="BD225" s="36">
        <f t="shared" si="480"/>
        <v>0</v>
      </c>
      <c r="BE225" s="39"/>
      <c r="BF225" s="36">
        <f t="shared" si="481"/>
        <v>0</v>
      </c>
      <c r="BG225" s="39"/>
      <c r="BH225" s="36">
        <f t="shared" si="482"/>
        <v>0</v>
      </c>
      <c r="BI225" s="39"/>
      <c r="BJ225" s="36">
        <f t="shared" si="483"/>
        <v>0</v>
      </c>
      <c r="BK225" s="39"/>
      <c r="BL225" s="36">
        <f t="shared" si="484"/>
        <v>0</v>
      </c>
      <c r="BM225" s="39"/>
      <c r="BN225" s="36">
        <f t="shared" si="485"/>
        <v>0</v>
      </c>
      <c r="BO225" s="39"/>
      <c r="BP225" s="36">
        <f t="shared" si="486"/>
        <v>0</v>
      </c>
      <c r="BQ225" s="77"/>
      <c r="BR225" s="37">
        <f t="shared" si="487"/>
        <v>0</v>
      </c>
      <c r="BS225" s="39"/>
      <c r="BT225" s="36">
        <f t="shared" si="488"/>
        <v>0</v>
      </c>
      <c r="BU225" s="39"/>
      <c r="BV225" s="36">
        <f t="shared" si="489"/>
        <v>0</v>
      </c>
      <c r="BW225" s="44"/>
      <c r="BX225" s="36">
        <f t="shared" si="490"/>
        <v>0</v>
      </c>
      <c r="BY225" s="39"/>
      <c r="BZ225" s="36">
        <f t="shared" si="491"/>
        <v>0</v>
      </c>
      <c r="CA225" s="44"/>
      <c r="CB225" s="41">
        <f t="shared" si="492"/>
        <v>0</v>
      </c>
      <c r="CC225" s="39"/>
      <c r="CD225" s="36">
        <f t="shared" si="493"/>
        <v>0</v>
      </c>
      <c r="CE225" s="39"/>
      <c r="CF225" s="36">
        <f t="shared" si="494"/>
        <v>0</v>
      </c>
      <c r="CG225" s="37"/>
      <c r="CH225" s="36">
        <f t="shared" si="495"/>
        <v>0</v>
      </c>
      <c r="CI225" s="39"/>
      <c r="CJ225" s="36">
        <f t="shared" si="496"/>
        <v>0</v>
      </c>
      <c r="CK225" s="39"/>
      <c r="CL225" s="36">
        <f t="shared" si="497"/>
        <v>0</v>
      </c>
      <c r="CM225" s="39"/>
      <c r="CN225" s="36">
        <f t="shared" si="498"/>
        <v>0</v>
      </c>
      <c r="CO225" s="39"/>
      <c r="CP225" s="36">
        <f t="shared" si="499"/>
        <v>0</v>
      </c>
      <c r="CQ225" s="39"/>
      <c r="CR225" s="36">
        <f t="shared" si="500"/>
        <v>0</v>
      </c>
      <c r="CS225" s="39"/>
      <c r="CT225" s="36">
        <f t="shared" si="501"/>
        <v>0</v>
      </c>
      <c r="CU225" s="37"/>
      <c r="CV225" s="36">
        <f t="shared" si="502"/>
        <v>0</v>
      </c>
      <c r="CW225" s="37"/>
      <c r="CX225" s="36"/>
      <c r="CY225" s="36"/>
      <c r="CZ225" s="36">
        <f t="shared" si="503"/>
        <v>0</v>
      </c>
      <c r="DA225" s="36"/>
      <c r="DB225" s="36"/>
      <c r="DC225" s="36"/>
      <c r="DD225" s="36"/>
      <c r="DE225" s="43">
        <f t="shared" si="464"/>
        <v>50</v>
      </c>
      <c r="DF225" s="43">
        <f t="shared" si="465"/>
        <v>1061790.8</v>
      </c>
    </row>
    <row r="226" spans="1:110" ht="45" x14ac:dyDescent="0.25">
      <c r="A226" s="14"/>
      <c r="B226" s="14">
        <v>175</v>
      </c>
      <c r="C226" s="45" t="s">
        <v>545</v>
      </c>
      <c r="D226" s="97" t="s">
        <v>546</v>
      </c>
      <c r="E226" s="29">
        <v>13916</v>
      </c>
      <c r="F226" s="30">
        <v>1.5</v>
      </c>
      <c r="G226" s="31"/>
      <c r="H226" s="32">
        <v>1</v>
      </c>
      <c r="I226" s="33"/>
      <c r="J226" s="33"/>
      <c r="K226" s="34">
        <v>1.4</v>
      </c>
      <c r="L226" s="34">
        <v>1.68</v>
      </c>
      <c r="M226" s="34">
        <v>2.23</v>
      </c>
      <c r="N226" s="35">
        <v>2.57</v>
      </c>
      <c r="O226" s="46"/>
      <c r="P226" s="36">
        <f t="shared" si="466"/>
        <v>0</v>
      </c>
      <c r="Q226" s="39"/>
      <c r="R226" s="36">
        <f t="shared" si="467"/>
        <v>0</v>
      </c>
      <c r="S226" s="39"/>
      <c r="T226" s="37">
        <f t="shared" si="468"/>
        <v>0</v>
      </c>
      <c r="U226" s="39"/>
      <c r="V226" s="36">
        <f t="shared" si="469"/>
        <v>0</v>
      </c>
      <c r="W226" s="39"/>
      <c r="X226" s="36">
        <f t="shared" si="470"/>
        <v>0</v>
      </c>
      <c r="Y226" s="39"/>
      <c r="Z226" s="37">
        <f t="shared" si="471"/>
        <v>0</v>
      </c>
      <c r="AA226" s="64">
        <v>0</v>
      </c>
      <c r="AB226" s="36">
        <v>0</v>
      </c>
      <c r="AC226" s="39">
        <v>0</v>
      </c>
      <c r="AD226" s="36">
        <v>0</v>
      </c>
      <c r="AE226" s="39">
        <v>0</v>
      </c>
      <c r="AF226" s="36">
        <v>0</v>
      </c>
      <c r="AG226" s="39">
        <v>0</v>
      </c>
      <c r="AH226" s="36">
        <v>0</v>
      </c>
      <c r="AI226" s="39">
        <v>0</v>
      </c>
      <c r="AJ226" s="36">
        <v>0</v>
      </c>
      <c r="AK226" s="39"/>
      <c r="AL226" s="36">
        <f t="shared" si="472"/>
        <v>0</v>
      </c>
      <c r="AM226" s="64"/>
      <c r="AN226" s="36">
        <f t="shared" si="473"/>
        <v>0</v>
      </c>
      <c r="AO226" s="39"/>
      <c r="AP226" s="37">
        <f t="shared" si="474"/>
        <v>0</v>
      </c>
      <c r="AQ226" s="39"/>
      <c r="AR226" s="36">
        <f t="shared" si="475"/>
        <v>0</v>
      </c>
      <c r="AS226" s="39"/>
      <c r="AT226" s="36">
        <f t="shared" si="476"/>
        <v>0</v>
      </c>
      <c r="AU226" s="39"/>
      <c r="AV226" s="36">
        <f t="shared" si="477"/>
        <v>0</v>
      </c>
      <c r="AW226" s="37">
        <v>100</v>
      </c>
      <c r="AX226" s="36">
        <f t="shared" si="463"/>
        <v>2922360</v>
      </c>
      <c r="AY226" s="39"/>
      <c r="AZ226" s="36">
        <f t="shared" si="478"/>
        <v>0</v>
      </c>
      <c r="BA226" s="39"/>
      <c r="BB226" s="36">
        <f t="shared" si="479"/>
        <v>0</v>
      </c>
      <c r="BC226" s="39"/>
      <c r="BD226" s="36">
        <f t="shared" si="480"/>
        <v>0</v>
      </c>
      <c r="BE226" s="39"/>
      <c r="BF226" s="36">
        <f t="shared" si="481"/>
        <v>0</v>
      </c>
      <c r="BG226" s="39"/>
      <c r="BH226" s="36">
        <f t="shared" si="482"/>
        <v>0</v>
      </c>
      <c r="BI226" s="39"/>
      <c r="BJ226" s="36">
        <f t="shared" si="483"/>
        <v>0</v>
      </c>
      <c r="BK226" s="39"/>
      <c r="BL226" s="36">
        <f t="shared" si="484"/>
        <v>0</v>
      </c>
      <c r="BM226" s="39"/>
      <c r="BN226" s="36">
        <f t="shared" si="485"/>
        <v>0</v>
      </c>
      <c r="BO226" s="39"/>
      <c r="BP226" s="36">
        <f t="shared" si="486"/>
        <v>0</v>
      </c>
      <c r="BQ226" s="77"/>
      <c r="BR226" s="37">
        <f t="shared" si="487"/>
        <v>0</v>
      </c>
      <c r="BS226" s="39"/>
      <c r="BT226" s="36">
        <f t="shared" si="488"/>
        <v>0</v>
      </c>
      <c r="BU226" s="39"/>
      <c r="BV226" s="36">
        <f t="shared" si="489"/>
        <v>0</v>
      </c>
      <c r="BW226" s="44"/>
      <c r="BX226" s="36">
        <f t="shared" si="490"/>
        <v>0</v>
      </c>
      <c r="BY226" s="39"/>
      <c r="BZ226" s="36">
        <f t="shared" si="491"/>
        <v>0</v>
      </c>
      <c r="CA226" s="44"/>
      <c r="CB226" s="41">
        <f t="shared" si="492"/>
        <v>0</v>
      </c>
      <c r="CC226" s="39"/>
      <c r="CD226" s="36">
        <f t="shared" si="493"/>
        <v>0</v>
      </c>
      <c r="CE226" s="39"/>
      <c r="CF226" s="36">
        <f t="shared" si="494"/>
        <v>0</v>
      </c>
      <c r="CG226" s="37"/>
      <c r="CH226" s="36">
        <f t="shared" si="495"/>
        <v>0</v>
      </c>
      <c r="CI226" s="39"/>
      <c r="CJ226" s="36">
        <f t="shared" si="496"/>
        <v>0</v>
      </c>
      <c r="CK226" s="39"/>
      <c r="CL226" s="36">
        <f t="shared" si="497"/>
        <v>0</v>
      </c>
      <c r="CM226" s="39"/>
      <c r="CN226" s="36">
        <f t="shared" si="498"/>
        <v>0</v>
      </c>
      <c r="CO226" s="39"/>
      <c r="CP226" s="36">
        <f t="shared" si="499"/>
        <v>0</v>
      </c>
      <c r="CQ226" s="39"/>
      <c r="CR226" s="36">
        <f t="shared" si="500"/>
        <v>0</v>
      </c>
      <c r="CS226" s="39"/>
      <c r="CT226" s="36">
        <f t="shared" si="501"/>
        <v>0</v>
      </c>
      <c r="CU226" s="37"/>
      <c r="CV226" s="36">
        <f t="shared" si="502"/>
        <v>0</v>
      </c>
      <c r="CW226" s="37"/>
      <c r="CX226" s="36"/>
      <c r="CY226" s="36"/>
      <c r="CZ226" s="36">
        <f t="shared" si="503"/>
        <v>0</v>
      </c>
      <c r="DA226" s="36"/>
      <c r="DB226" s="36"/>
      <c r="DC226" s="36"/>
      <c r="DD226" s="36"/>
      <c r="DE226" s="43">
        <f t="shared" si="464"/>
        <v>100</v>
      </c>
      <c r="DF226" s="43">
        <f t="shared" si="465"/>
        <v>2922360</v>
      </c>
    </row>
    <row r="227" spans="1:110" ht="60" x14ac:dyDescent="0.25">
      <c r="A227" s="14"/>
      <c r="B227" s="14">
        <v>176</v>
      </c>
      <c r="C227" s="45" t="s">
        <v>547</v>
      </c>
      <c r="D227" s="97" t="s">
        <v>548</v>
      </c>
      <c r="E227" s="29">
        <v>13916</v>
      </c>
      <c r="F227" s="30">
        <v>1.8</v>
      </c>
      <c r="G227" s="31"/>
      <c r="H227" s="32">
        <v>1</v>
      </c>
      <c r="I227" s="33"/>
      <c r="J227" s="33"/>
      <c r="K227" s="34">
        <v>1.4</v>
      </c>
      <c r="L227" s="34">
        <v>1.68</v>
      </c>
      <c r="M227" s="34">
        <v>2.23</v>
      </c>
      <c r="N227" s="35">
        <v>2.57</v>
      </c>
      <c r="O227" s="46"/>
      <c r="P227" s="36">
        <f t="shared" si="466"/>
        <v>0</v>
      </c>
      <c r="Q227" s="39"/>
      <c r="R227" s="36">
        <f t="shared" si="467"/>
        <v>0</v>
      </c>
      <c r="S227" s="39"/>
      <c r="T227" s="37">
        <f t="shared" si="468"/>
        <v>0</v>
      </c>
      <c r="U227" s="39"/>
      <c r="V227" s="36">
        <f t="shared" si="469"/>
        <v>0</v>
      </c>
      <c r="W227" s="39"/>
      <c r="X227" s="36">
        <f t="shared" si="470"/>
        <v>0</v>
      </c>
      <c r="Y227" s="39"/>
      <c r="Z227" s="37">
        <f t="shared" si="471"/>
        <v>0</v>
      </c>
      <c r="AA227" s="64"/>
      <c r="AB227" s="36"/>
      <c r="AC227" s="39"/>
      <c r="AD227" s="36"/>
      <c r="AE227" s="39"/>
      <c r="AF227" s="36"/>
      <c r="AG227" s="39">
        <v>0</v>
      </c>
      <c r="AH227" s="36">
        <v>0</v>
      </c>
      <c r="AI227" s="39">
        <v>0</v>
      </c>
      <c r="AJ227" s="36">
        <v>0</v>
      </c>
      <c r="AK227" s="39"/>
      <c r="AL227" s="36">
        <f t="shared" si="472"/>
        <v>0</v>
      </c>
      <c r="AM227" s="64"/>
      <c r="AN227" s="36">
        <f t="shared" si="473"/>
        <v>0</v>
      </c>
      <c r="AO227" s="39"/>
      <c r="AP227" s="37">
        <f t="shared" si="474"/>
        <v>0</v>
      </c>
      <c r="AQ227" s="39"/>
      <c r="AR227" s="36">
        <f t="shared" si="475"/>
        <v>0</v>
      </c>
      <c r="AS227" s="39"/>
      <c r="AT227" s="36">
        <f t="shared" si="476"/>
        <v>0</v>
      </c>
      <c r="AU227" s="39"/>
      <c r="AV227" s="36">
        <f t="shared" si="477"/>
        <v>0</v>
      </c>
      <c r="AW227" s="37">
        <v>0</v>
      </c>
      <c r="AX227" s="36">
        <f t="shared" si="463"/>
        <v>0</v>
      </c>
      <c r="AY227" s="39"/>
      <c r="AZ227" s="36">
        <f t="shared" si="478"/>
        <v>0</v>
      </c>
      <c r="BA227" s="39"/>
      <c r="BB227" s="36">
        <f t="shared" si="479"/>
        <v>0</v>
      </c>
      <c r="BC227" s="39"/>
      <c r="BD227" s="36">
        <f t="shared" si="480"/>
        <v>0</v>
      </c>
      <c r="BE227" s="39"/>
      <c r="BF227" s="36">
        <f t="shared" si="481"/>
        <v>0</v>
      </c>
      <c r="BG227" s="39"/>
      <c r="BH227" s="36">
        <f t="shared" si="482"/>
        <v>0</v>
      </c>
      <c r="BI227" s="39"/>
      <c r="BJ227" s="36">
        <f t="shared" si="483"/>
        <v>0</v>
      </c>
      <c r="BK227" s="39"/>
      <c r="BL227" s="36">
        <f t="shared" si="484"/>
        <v>0</v>
      </c>
      <c r="BM227" s="39"/>
      <c r="BN227" s="36">
        <f t="shared" si="485"/>
        <v>0</v>
      </c>
      <c r="BO227" s="39"/>
      <c r="BP227" s="36">
        <f t="shared" si="486"/>
        <v>0</v>
      </c>
      <c r="BQ227" s="77"/>
      <c r="BR227" s="37">
        <f t="shared" si="487"/>
        <v>0</v>
      </c>
      <c r="BS227" s="39"/>
      <c r="BT227" s="36">
        <f t="shared" si="488"/>
        <v>0</v>
      </c>
      <c r="BU227" s="39"/>
      <c r="BV227" s="36">
        <f t="shared" si="489"/>
        <v>0</v>
      </c>
      <c r="BW227" s="44"/>
      <c r="BX227" s="36">
        <f t="shared" si="490"/>
        <v>0</v>
      </c>
      <c r="BY227" s="39"/>
      <c r="BZ227" s="36">
        <f t="shared" si="491"/>
        <v>0</v>
      </c>
      <c r="CA227" s="44"/>
      <c r="CB227" s="41">
        <f t="shared" si="492"/>
        <v>0</v>
      </c>
      <c r="CC227" s="39"/>
      <c r="CD227" s="36">
        <f t="shared" si="493"/>
        <v>0</v>
      </c>
      <c r="CE227" s="39"/>
      <c r="CF227" s="36">
        <f t="shared" si="494"/>
        <v>0</v>
      </c>
      <c r="CG227" s="37"/>
      <c r="CH227" s="36">
        <f t="shared" si="495"/>
        <v>0</v>
      </c>
      <c r="CI227" s="39"/>
      <c r="CJ227" s="36">
        <f t="shared" si="496"/>
        <v>0</v>
      </c>
      <c r="CK227" s="39"/>
      <c r="CL227" s="36">
        <f t="shared" si="497"/>
        <v>0</v>
      </c>
      <c r="CM227" s="39"/>
      <c r="CN227" s="36">
        <f t="shared" si="498"/>
        <v>0</v>
      </c>
      <c r="CO227" s="39"/>
      <c r="CP227" s="36">
        <f t="shared" si="499"/>
        <v>0</v>
      </c>
      <c r="CQ227" s="39"/>
      <c r="CR227" s="36">
        <f t="shared" si="500"/>
        <v>0</v>
      </c>
      <c r="CS227" s="39"/>
      <c r="CT227" s="36">
        <f t="shared" si="501"/>
        <v>0</v>
      </c>
      <c r="CU227" s="37"/>
      <c r="CV227" s="36">
        <f t="shared" si="502"/>
        <v>0</v>
      </c>
      <c r="CW227" s="37"/>
      <c r="CX227" s="36"/>
      <c r="CY227" s="36"/>
      <c r="CZ227" s="36">
        <f t="shared" si="503"/>
        <v>0</v>
      </c>
      <c r="DA227" s="36"/>
      <c r="DB227" s="36"/>
      <c r="DC227" s="36"/>
      <c r="DD227" s="36"/>
      <c r="DE227" s="43">
        <f t="shared" si="464"/>
        <v>0</v>
      </c>
      <c r="DF227" s="43">
        <f t="shared" si="465"/>
        <v>0</v>
      </c>
    </row>
    <row r="228" spans="1:110" ht="30" x14ac:dyDescent="0.25">
      <c r="A228" s="14"/>
      <c r="B228" s="14">
        <v>177</v>
      </c>
      <c r="C228" s="45" t="s">
        <v>549</v>
      </c>
      <c r="D228" s="97" t="s">
        <v>550</v>
      </c>
      <c r="E228" s="29">
        <v>13916</v>
      </c>
      <c r="F228" s="30">
        <v>2.75</v>
      </c>
      <c r="G228" s="31"/>
      <c r="H228" s="32">
        <v>1</v>
      </c>
      <c r="I228" s="33"/>
      <c r="J228" s="33"/>
      <c r="K228" s="34">
        <v>1.4</v>
      </c>
      <c r="L228" s="34">
        <v>1.68</v>
      </c>
      <c r="M228" s="34">
        <v>2.23</v>
      </c>
      <c r="N228" s="35">
        <v>2.57</v>
      </c>
      <c r="O228" s="46"/>
      <c r="P228" s="36">
        <f t="shared" si="466"/>
        <v>0</v>
      </c>
      <c r="Q228" s="39"/>
      <c r="R228" s="36">
        <f t="shared" si="467"/>
        <v>0</v>
      </c>
      <c r="S228" s="39"/>
      <c r="T228" s="37">
        <f t="shared" si="468"/>
        <v>0</v>
      </c>
      <c r="U228" s="39"/>
      <c r="V228" s="36">
        <f t="shared" si="469"/>
        <v>0</v>
      </c>
      <c r="W228" s="39"/>
      <c r="X228" s="36">
        <f t="shared" si="470"/>
        <v>0</v>
      </c>
      <c r="Y228" s="39"/>
      <c r="Z228" s="37">
        <f t="shared" si="471"/>
        <v>0</v>
      </c>
      <c r="AA228" s="64">
        <v>0</v>
      </c>
      <c r="AB228" s="36">
        <v>0</v>
      </c>
      <c r="AC228" s="39">
        <v>0</v>
      </c>
      <c r="AD228" s="36">
        <v>0</v>
      </c>
      <c r="AE228" s="39">
        <v>0</v>
      </c>
      <c r="AF228" s="36">
        <v>0</v>
      </c>
      <c r="AG228" s="39">
        <v>0</v>
      </c>
      <c r="AH228" s="36">
        <v>0</v>
      </c>
      <c r="AI228" s="39">
        <v>0</v>
      </c>
      <c r="AJ228" s="36">
        <v>0</v>
      </c>
      <c r="AK228" s="39"/>
      <c r="AL228" s="36">
        <f t="shared" si="472"/>
        <v>0</v>
      </c>
      <c r="AM228" s="64"/>
      <c r="AN228" s="36">
        <f t="shared" si="473"/>
        <v>0</v>
      </c>
      <c r="AO228" s="39"/>
      <c r="AP228" s="37">
        <f t="shared" si="474"/>
        <v>0</v>
      </c>
      <c r="AQ228" s="39"/>
      <c r="AR228" s="36">
        <f t="shared" si="475"/>
        <v>0</v>
      </c>
      <c r="AS228" s="39"/>
      <c r="AT228" s="36">
        <f t="shared" si="476"/>
        <v>0</v>
      </c>
      <c r="AU228" s="39"/>
      <c r="AV228" s="36">
        <f t="shared" si="477"/>
        <v>0</v>
      </c>
      <c r="AW228" s="37">
        <v>200</v>
      </c>
      <c r="AX228" s="36">
        <f t="shared" si="463"/>
        <v>10715320</v>
      </c>
      <c r="AY228" s="39"/>
      <c r="AZ228" s="36">
        <f t="shared" si="478"/>
        <v>0</v>
      </c>
      <c r="BA228" s="39"/>
      <c r="BB228" s="36">
        <f t="shared" si="479"/>
        <v>0</v>
      </c>
      <c r="BC228" s="39"/>
      <c r="BD228" s="36">
        <f t="shared" si="480"/>
        <v>0</v>
      </c>
      <c r="BE228" s="39"/>
      <c r="BF228" s="36">
        <f t="shared" si="481"/>
        <v>0</v>
      </c>
      <c r="BG228" s="39"/>
      <c r="BH228" s="36">
        <f t="shared" si="482"/>
        <v>0</v>
      </c>
      <c r="BI228" s="39"/>
      <c r="BJ228" s="36">
        <f t="shared" si="483"/>
        <v>0</v>
      </c>
      <c r="BK228" s="39"/>
      <c r="BL228" s="36">
        <f t="shared" si="484"/>
        <v>0</v>
      </c>
      <c r="BM228" s="39"/>
      <c r="BN228" s="36">
        <f t="shared" si="485"/>
        <v>0</v>
      </c>
      <c r="BO228" s="39"/>
      <c r="BP228" s="36">
        <f t="shared" si="486"/>
        <v>0</v>
      </c>
      <c r="BQ228" s="77"/>
      <c r="BR228" s="37">
        <f t="shared" si="487"/>
        <v>0</v>
      </c>
      <c r="BS228" s="39"/>
      <c r="BT228" s="36">
        <f t="shared" si="488"/>
        <v>0</v>
      </c>
      <c r="BU228" s="39"/>
      <c r="BV228" s="36">
        <f t="shared" si="489"/>
        <v>0</v>
      </c>
      <c r="BW228" s="44"/>
      <c r="BX228" s="36">
        <f t="shared" si="490"/>
        <v>0</v>
      </c>
      <c r="BY228" s="39"/>
      <c r="BZ228" s="36">
        <f t="shared" si="491"/>
        <v>0</v>
      </c>
      <c r="CA228" s="44"/>
      <c r="CB228" s="41">
        <f t="shared" si="492"/>
        <v>0</v>
      </c>
      <c r="CC228" s="39"/>
      <c r="CD228" s="36">
        <f t="shared" si="493"/>
        <v>0</v>
      </c>
      <c r="CE228" s="39"/>
      <c r="CF228" s="36">
        <f t="shared" si="494"/>
        <v>0</v>
      </c>
      <c r="CG228" s="37"/>
      <c r="CH228" s="36">
        <f t="shared" si="495"/>
        <v>0</v>
      </c>
      <c r="CI228" s="39"/>
      <c r="CJ228" s="36">
        <f t="shared" si="496"/>
        <v>0</v>
      </c>
      <c r="CK228" s="39"/>
      <c r="CL228" s="36">
        <f t="shared" si="497"/>
        <v>0</v>
      </c>
      <c r="CM228" s="39"/>
      <c r="CN228" s="36">
        <f t="shared" si="498"/>
        <v>0</v>
      </c>
      <c r="CO228" s="39"/>
      <c r="CP228" s="36">
        <f t="shared" si="499"/>
        <v>0</v>
      </c>
      <c r="CQ228" s="39"/>
      <c r="CR228" s="36">
        <f t="shared" si="500"/>
        <v>0</v>
      </c>
      <c r="CS228" s="39"/>
      <c r="CT228" s="36">
        <f t="shared" si="501"/>
        <v>0</v>
      </c>
      <c r="CU228" s="37"/>
      <c r="CV228" s="36">
        <f t="shared" si="502"/>
        <v>0</v>
      </c>
      <c r="CW228" s="37"/>
      <c r="CX228" s="36"/>
      <c r="CY228" s="36"/>
      <c r="CZ228" s="36">
        <f t="shared" si="503"/>
        <v>0</v>
      </c>
      <c r="DA228" s="36"/>
      <c r="DB228" s="36"/>
      <c r="DC228" s="36"/>
      <c r="DD228" s="36"/>
      <c r="DE228" s="43">
        <f t="shared" si="464"/>
        <v>200</v>
      </c>
      <c r="DF228" s="43">
        <f t="shared" si="465"/>
        <v>10715320</v>
      </c>
    </row>
    <row r="229" spans="1:110" ht="45" x14ac:dyDescent="0.25">
      <c r="A229" s="14"/>
      <c r="B229" s="14">
        <v>178</v>
      </c>
      <c r="C229" s="45" t="s">
        <v>551</v>
      </c>
      <c r="D229" s="97" t="s">
        <v>552</v>
      </c>
      <c r="E229" s="29">
        <v>13916</v>
      </c>
      <c r="F229" s="30">
        <v>2.35</v>
      </c>
      <c r="G229" s="31"/>
      <c r="H229" s="32">
        <v>1</v>
      </c>
      <c r="I229" s="33"/>
      <c r="J229" s="33"/>
      <c r="K229" s="34">
        <v>1.4</v>
      </c>
      <c r="L229" s="34">
        <v>1.68</v>
      </c>
      <c r="M229" s="34">
        <v>2.23</v>
      </c>
      <c r="N229" s="35">
        <v>2.57</v>
      </c>
      <c r="O229" s="46"/>
      <c r="P229" s="36">
        <f>SUM(O229*$E229*$F229*$H229*$K229*$P$10)</f>
        <v>0</v>
      </c>
      <c r="Q229" s="39"/>
      <c r="R229" s="36">
        <f t="shared" si="467"/>
        <v>0</v>
      </c>
      <c r="S229" s="39"/>
      <c r="T229" s="37">
        <f t="shared" si="468"/>
        <v>0</v>
      </c>
      <c r="U229" s="39"/>
      <c r="V229" s="36">
        <f t="shared" si="469"/>
        <v>0</v>
      </c>
      <c r="W229" s="39"/>
      <c r="X229" s="36">
        <f t="shared" si="470"/>
        <v>0</v>
      </c>
      <c r="Y229" s="39"/>
      <c r="Z229" s="37">
        <f t="shared" si="471"/>
        <v>0</v>
      </c>
      <c r="AA229" s="64"/>
      <c r="AB229" s="36"/>
      <c r="AC229" s="39"/>
      <c r="AD229" s="36"/>
      <c r="AE229" s="39">
        <v>0</v>
      </c>
      <c r="AF229" s="36">
        <v>0</v>
      </c>
      <c r="AG229" s="39">
        <v>0</v>
      </c>
      <c r="AH229" s="36">
        <v>0</v>
      </c>
      <c r="AI229" s="39">
        <v>0</v>
      </c>
      <c r="AJ229" s="36">
        <v>0</v>
      </c>
      <c r="AK229" s="39"/>
      <c r="AL229" s="36">
        <f t="shared" si="472"/>
        <v>0</v>
      </c>
      <c r="AM229" s="64"/>
      <c r="AN229" s="36">
        <f t="shared" si="473"/>
        <v>0</v>
      </c>
      <c r="AO229" s="39"/>
      <c r="AP229" s="37">
        <f t="shared" si="474"/>
        <v>0</v>
      </c>
      <c r="AQ229" s="39"/>
      <c r="AR229" s="36">
        <f t="shared" si="475"/>
        <v>0</v>
      </c>
      <c r="AS229" s="39"/>
      <c r="AT229" s="36">
        <f t="shared" si="476"/>
        <v>0</v>
      </c>
      <c r="AU229" s="39"/>
      <c r="AV229" s="36">
        <f t="shared" si="477"/>
        <v>0</v>
      </c>
      <c r="AW229" s="37">
        <v>5</v>
      </c>
      <c r="AX229" s="36">
        <f t="shared" si="463"/>
        <v>228918.19999999998</v>
      </c>
      <c r="AY229" s="39"/>
      <c r="AZ229" s="36">
        <f t="shared" si="478"/>
        <v>0</v>
      </c>
      <c r="BA229" s="39"/>
      <c r="BB229" s="36">
        <f t="shared" si="479"/>
        <v>0</v>
      </c>
      <c r="BC229" s="39"/>
      <c r="BD229" s="36">
        <f t="shared" si="480"/>
        <v>0</v>
      </c>
      <c r="BE229" s="39"/>
      <c r="BF229" s="36">
        <f t="shared" si="481"/>
        <v>0</v>
      </c>
      <c r="BG229" s="39"/>
      <c r="BH229" s="36">
        <f t="shared" si="482"/>
        <v>0</v>
      </c>
      <c r="BI229" s="39"/>
      <c r="BJ229" s="36">
        <f t="shared" si="483"/>
        <v>0</v>
      </c>
      <c r="BK229" s="39"/>
      <c r="BL229" s="36">
        <f t="shared" si="484"/>
        <v>0</v>
      </c>
      <c r="BM229" s="39"/>
      <c r="BN229" s="36">
        <f t="shared" si="485"/>
        <v>0</v>
      </c>
      <c r="BO229" s="39"/>
      <c r="BP229" s="36">
        <f t="shared" si="486"/>
        <v>0</v>
      </c>
      <c r="BQ229" s="77"/>
      <c r="BR229" s="37">
        <f t="shared" si="487"/>
        <v>0</v>
      </c>
      <c r="BS229" s="39"/>
      <c r="BT229" s="36">
        <f t="shared" si="488"/>
        <v>0</v>
      </c>
      <c r="BU229" s="39"/>
      <c r="BV229" s="36">
        <f t="shared" si="489"/>
        <v>0</v>
      </c>
      <c r="BW229" s="44"/>
      <c r="BX229" s="36">
        <f t="shared" si="490"/>
        <v>0</v>
      </c>
      <c r="BY229" s="39"/>
      <c r="BZ229" s="36">
        <f t="shared" si="491"/>
        <v>0</v>
      </c>
      <c r="CA229" s="44"/>
      <c r="CB229" s="41">
        <f t="shared" si="492"/>
        <v>0</v>
      </c>
      <c r="CC229" s="39"/>
      <c r="CD229" s="36">
        <f t="shared" si="493"/>
        <v>0</v>
      </c>
      <c r="CE229" s="39"/>
      <c r="CF229" s="36">
        <f t="shared" si="494"/>
        <v>0</v>
      </c>
      <c r="CG229" s="37"/>
      <c r="CH229" s="36">
        <f t="shared" si="495"/>
        <v>0</v>
      </c>
      <c r="CI229" s="39"/>
      <c r="CJ229" s="36">
        <f t="shared" si="496"/>
        <v>0</v>
      </c>
      <c r="CK229" s="39"/>
      <c r="CL229" s="36">
        <f t="shared" si="497"/>
        <v>0</v>
      </c>
      <c r="CM229" s="39"/>
      <c r="CN229" s="36">
        <f t="shared" si="498"/>
        <v>0</v>
      </c>
      <c r="CO229" s="39"/>
      <c r="CP229" s="36">
        <f t="shared" si="499"/>
        <v>0</v>
      </c>
      <c r="CQ229" s="39"/>
      <c r="CR229" s="36">
        <f t="shared" si="500"/>
        <v>0</v>
      </c>
      <c r="CS229" s="39"/>
      <c r="CT229" s="36">
        <f t="shared" si="501"/>
        <v>0</v>
      </c>
      <c r="CU229" s="37"/>
      <c r="CV229" s="36">
        <f t="shared" si="502"/>
        <v>0</v>
      </c>
      <c r="CW229" s="37"/>
      <c r="CX229" s="36"/>
      <c r="CY229" s="36"/>
      <c r="CZ229" s="36">
        <f t="shared" si="503"/>
        <v>0</v>
      </c>
      <c r="DA229" s="36"/>
      <c r="DB229" s="36"/>
      <c r="DC229" s="36"/>
      <c r="DD229" s="36"/>
      <c r="DE229" s="43">
        <f t="shared" si="464"/>
        <v>5</v>
      </c>
      <c r="DF229" s="43">
        <f t="shared" si="465"/>
        <v>228918.19999999998</v>
      </c>
    </row>
    <row r="230" spans="1:110" ht="30" x14ac:dyDescent="0.25">
      <c r="A230" s="14"/>
      <c r="B230" s="14">
        <v>179</v>
      </c>
      <c r="C230" s="45" t="s">
        <v>553</v>
      </c>
      <c r="D230" s="97" t="s">
        <v>554</v>
      </c>
      <c r="E230" s="29">
        <v>13916</v>
      </c>
      <c r="F230" s="30">
        <v>1.76</v>
      </c>
      <c r="G230" s="31"/>
      <c r="H230" s="32">
        <v>1</v>
      </c>
      <c r="I230" s="33"/>
      <c r="J230" s="33"/>
      <c r="K230" s="34">
        <v>1.4</v>
      </c>
      <c r="L230" s="34">
        <v>1.68</v>
      </c>
      <c r="M230" s="34">
        <v>2.23</v>
      </c>
      <c r="N230" s="35">
        <v>2.57</v>
      </c>
      <c r="O230" s="46"/>
      <c r="P230" s="36"/>
      <c r="Q230" s="39"/>
      <c r="R230" s="36"/>
      <c r="S230" s="39"/>
      <c r="T230" s="37"/>
      <c r="U230" s="39"/>
      <c r="V230" s="36"/>
      <c r="W230" s="39"/>
      <c r="X230" s="36"/>
      <c r="Y230" s="39"/>
      <c r="Z230" s="37"/>
      <c r="AA230" s="64"/>
      <c r="AB230" s="36"/>
      <c r="AC230" s="39"/>
      <c r="AD230" s="36"/>
      <c r="AE230" s="39"/>
      <c r="AF230" s="36"/>
      <c r="AG230" s="39"/>
      <c r="AH230" s="36"/>
      <c r="AI230" s="39"/>
      <c r="AJ230" s="36">
        <f>AI230*E230*F230*H230*L230</f>
        <v>0</v>
      </c>
      <c r="AK230" s="39"/>
      <c r="AL230" s="36"/>
      <c r="AM230" s="64"/>
      <c r="AN230" s="36"/>
      <c r="AO230" s="39"/>
      <c r="AP230" s="37"/>
      <c r="AQ230" s="39"/>
      <c r="AR230" s="36"/>
      <c r="AS230" s="39"/>
      <c r="AT230" s="36"/>
      <c r="AU230" s="39"/>
      <c r="AV230" s="36"/>
      <c r="AW230" s="37"/>
      <c r="AX230" s="36">
        <f t="shared" si="463"/>
        <v>0</v>
      </c>
      <c r="AY230" s="39"/>
      <c r="AZ230" s="36"/>
      <c r="BA230" s="39"/>
      <c r="BB230" s="36"/>
      <c r="BC230" s="39"/>
      <c r="BD230" s="36"/>
      <c r="BE230" s="39"/>
      <c r="BF230" s="36"/>
      <c r="BG230" s="39"/>
      <c r="BH230" s="36"/>
      <c r="BI230" s="39"/>
      <c r="BJ230" s="36"/>
      <c r="BK230" s="39"/>
      <c r="BL230" s="36"/>
      <c r="BM230" s="39"/>
      <c r="BN230" s="36"/>
      <c r="BO230" s="39"/>
      <c r="BP230" s="36"/>
      <c r="BQ230" s="77"/>
      <c r="BR230" s="37"/>
      <c r="BS230" s="39"/>
      <c r="BT230" s="36"/>
      <c r="BU230" s="39"/>
      <c r="BV230" s="36"/>
      <c r="BW230" s="44"/>
      <c r="BX230" s="36"/>
      <c r="BY230" s="39"/>
      <c r="BZ230" s="36"/>
      <c r="CA230" s="44"/>
      <c r="CB230" s="41"/>
      <c r="CC230" s="39"/>
      <c r="CD230" s="36"/>
      <c r="CE230" s="39"/>
      <c r="CF230" s="36"/>
      <c r="CG230" s="37"/>
      <c r="CH230" s="36"/>
      <c r="CI230" s="39"/>
      <c r="CJ230" s="36"/>
      <c r="CK230" s="39"/>
      <c r="CL230" s="36"/>
      <c r="CM230" s="39"/>
      <c r="CN230" s="36"/>
      <c r="CO230" s="39"/>
      <c r="CP230" s="36"/>
      <c r="CQ230" s="39"/>
      <c r="CR230" s="36"/>
      <c r="CS230" s="39"/>
      <c r="CT230" s="36">
        <f t="shared" si="501"/>
        <v>0</v>
      </c>
      <c r="CU230" s="37"/>
      <c r="CV230" s="36"/>
      <c r="CW230" s="37"/>
      <c r="CX230" s="36"/>
      <c r="CY230" s="36"/>
      <c r="CZ230" s="36"/>
      <c r="DA230" s="36"/>
      <c r="DB230" s="36"/>
      <c r="DC230" s="36"/>
      <c r="DD230" s="36"/>
      <c r="DE230" s="43">
        <f t="shared" si="464"/>
        <v>0</v>
      </c>
      <c r="DF230" s="43">
        <f t="shared" si="465"/>
        <v>0</v>
      </c>
    </row>
    <row r="231" spans="1:110" ht="45" x14ac:dyDescent="0.25">
      <c r="A231" s="14"/>
      <c r="B231" s="14">
        <v>180</v>
      </c>
      <c r="C231" s="45" t="s">
        <v>555</v>
      </c>
      <c r="D231" s="97" t="s">
        <v>556</v>
      </c>
      <c r="E231" s="29">
        <v>13916</v>
      </c>
      <c r="F231" s="30">
        <v>1.51</v>
      </c>
      <c r="G231" s="31"/>
      <c r="H231" s="32">
        <v>1</v>
      </c>
      <c r="I231" s="33"/>
      <c r="J231" s="33"/>
      <c r="K231" s="34">
        <v>1.4</v>
      </c>
      <c r="L231" s="34">
        <v>1.68</v>
      </c>
      <c r="M231" s="34">
        <v>2.23</v>
      </c>
      <c r="N231" s="35">
        <v>2.57</v>
      </c>
      <c r="O231" s="46"/>
      <c r="P231" s="36"/>
      <c r="Q231" s="39"/>
      <c r="R231" s="36"/>
      <c r="S231" s="39"/>
      <c r="T231" s="37"/>
      <c r="U231" s="39"/>
      <c r="V231" s="36"/>
      <c r="W231" s="39"/>
      <c r="X231" s="36"/>
      <c r="Y231" s="39"/>
      <c r="Z231" s="37"/>
      <c r="AA231" s="64"/>
      <c r="AB231" s="36"/>
      <c r="AC231" s="39"/>
      <c r="AD231" s="36"/>
      <c r="AE231" s="39"/>
      <c r="AF231" s="36"/>
      <c r="AG231" s="39"/>
      <c r="AH231" s="36"/>
      <c r="AI231" s="39"/>
      <c r="AJ231" s="36">
        <f>AI231*E231*F231*H231*L231</f>
        <v>0</v>
      </c>
      <c r="AK231" s="39"/>
      <c r="AL231" s="36"/>
      <c r="AM231" s="64"/>
      <c r="AN231" s="36"/>
      <c r="AO231" s="39"/>
      <c r="AP231" s="37"/>
      <c r="AQ231" s="39"/>
      <c r="AR231" s="36"/>
      <c r="AS231" s="39"/>
      <c r="AT231" s="36"/>
      <c r="AU231" s="39"/>
      <c r="AV231" s="36"/>
      <c r="AW231" s="37"/>
      <c r="AX231" s="36">
        <f t="shared" si="463"/>
        <v>0</v>
      </c>
      <c r="AY231" s="39"/>
      <c r="AZ231" s="36"/>
      <c r="BA231" s="39"/>
      <c r="BB231" s="36"/>
      <c r="BC231" s="39"/>
      <c r="BD231" s="36"/>
      <c r="BE231" s="39"/>
      <c r="BF231" s="36"/>
      <c r="BG231" s="39"/>
      <c r="BH231" s="36"/>
      <c r="BI231" s="39"/>
      <c r="BJ231" s="36"/>
      <c r="BK231" s="39"/>
      <c r="BL231" s="36"/>
      <c r="BM231" s="39"/>
      <c r="BN231" s="36"/>
      <c r="BO231" s="39"/>
      <c r="BP231" s="36"/>
      <c r="BQ231" s="77"/>
      <c r="BR231" s="37"/>
      <c r="BS231" s="39"/>
      <c r="BT231" s="36"/>
      <c r="BU231" s="39"/>
      <c r="BV231" s="36"/>
      <c r="BW231" s="44"/>
      <c r="BX231" s="36"/>
      <c r="BY231" s="39"/>
      <c r="BZ231" s="36"/>
      <c r="CA231" s="44"/>
      <c r="CB231" s="41"/>
      <c r="CC231" s="39"/>
      <c r="CD231" s="36"/>
      <c r="CE231" s="39"/>
      <c r="CF231" s="36"/>
      <c r="CG231" s="37"/>
      <c r="CH231" s="36"/>
      <c r="CI231" s="39"/>
      <c r="CJ231" s="36"/>
      <c r="CK231" s="39"/>
      <c r="CL231" s="36"/>
      <c r="CM231" s="39"/>
      <c r="CN231" s="36"/>
      <c r="CO231" s="39"/>
      <c r="CP231" s="36"/>
      <c r="CQ231" s="39"/>
      <c r="CR231" s="36"/>
      <c r="CS231" s="39"/>
      <c r="CT231" s="36">
        <f t="shared" si="501"/>
        <v>0</v>
      </c>
      <c r="CU231" s="37"/>
      <c r="CV231" s="36"/>
      <c r="CW231" s="37"/>
      <c r="CX231" s="36"/>
      <c r="CY231" s="36"/>
      <c r="CZ231" s="36"/>
      <c r="DA231" s="36"/>
      <c r="DB231" s="36"/>
      <c r="DC231" s="36"/>
      <c r="DD231" s="36"/>
      <c r="DE231" s="43">
        <f t="shared" si="464"/>
        <v>0</v>
      </c>
      <c r="DF231" s="43">
        <f t="shared" si="465"/>
        <v>0</v>
      </c>
    </row>
    <row r="232" spans="1:110" ht="45" x14ac:dyDescent="0.25">
      <c r="A232" s="14"/>
      <c r="B232" s="14">
        <v>181</v>
      </c>
      <c r="C232" s="45" t="s">
        <v>557</v>
      </c>
      <c r="D232" s="97" t="s">
        <v>558</v>
      </c>
      <c r="E232" s="29">
        <v>13916</v>
      </c>
      <c r="F232" s="114">
        <v>1</v>
      </c>
      <c r="G232" s="31"/>
      <c r="H232" s="32">
        <v>1</v>
      </c>
      <c r="I232" s="33"/>
      <c r="J232" s="33"/>
      <c r="K232" s="34">
        <v>1.4</v>
      </c>
      <c r="L232" s="34">
        <v>1.68</v>
      </c>
      <c r="M232" s="34">
        <v>2.23</v>
      </c>
      <c r="N232" s="35">
        <v>2.57</v>
      </c>
      <c r="O232" s="46"/>
      <c r="P232" s="36"/>
      <c r="Q232" s="39"/>
      <c r="R232" s="36"/>
      <c r="S232" s="39"/>
      <c r="T232" s="37"/>
      <c r="U232" s="39"/>
      <c r="V232" s="36"/>
      <c r="W232" s="39"/>
      <c r="X232" s="36"/>
      <c r="Y232" s="39"/>
      <c r="Z232" s="37"/>
      <c r="AA232" s="64"/>
      <c r="AB232" s="36"/>
      <c r="AC232" s="39"/>
      <c r="AD232" s="36"/>
      <c r="AE232" s="39"/>
      <c r="AF232" s="36"/>
      <c r="AG232" s="39"/>
      <c r="AH232" s="36"/>
      <c r="AI232" s="39"/>
      <c r="AJ232" s="36">
        <f>AI232*E232*F232*H232*L232</f>
        <v>0</v>
      </c>
      <c r="AK232" s="39"/>
      <c r="AL232" s="36"/>
      <c r="AM232" s="64"/>
      <c r="AN232" s="36"/>
      <c r="AO232" s="39"/>
      <c r="AP232" s="37"/>
      <c r="AQ232" s="39"/>
      <c r="AR232" s="36"/>
      <c r="AS232" s="39"/>
      <c r="AT232" s="36"/>
      <c r="AU232" s="39"/>
      <c r="AV232" s="36"/>
      <c r="AW232" s="37">
        <v>40</v>
      </c>
      <c r="AX232" s="36">
        <f t="shared" si="463"/>
        <v>779296</v>
      </c>
      <c r="AY232" s="39"/>
      <c r="AZ232" s="36"/>
      <c r="BA232" s="39"/>
      <c r="BB232" s="36"/>
      <c r="BC232" s="39"/>
      <c r="BD232" s="36"/>
      <c r="BE232" s="39"/>
      <c r="BF232" s="36"/>
      <c r="BG232" s="39"/>
      <c r="BH232" s="36"/>
      <c r="BI232" s="39"/>
      <c r="BJ232" s="36"/>
      <c r="BK232" s="39"/>
      <c r="BL232" s="36"/>
      <c r="BM232" s="39"/>
      <c r="BN232" s="36"/>
      <c r="BO232" s="39"/>
      <c r="BP232" s="36"/>
      <c r="BQ232" s="77"/>
      <c r="BR232" s="37"/>
      <c r="BS232" s="39"/>
      <c r="BT232" s="36"/>
      <c r="BU232" s="39"/>
      <c r="BV232" s="36"/>
      <c r="BW232" s="44"/>
      <c r="BX232" s="36"/>
      <c r="BY232" s="39"/>
      <c r="BZ232" s="36"/>
      <c r="CA232" s="44"/>
      <c r="CB232" s="41"/>
      <c r="CC232" s="39"/>
      <c r="CD232" s="36"/>
      <c r="CE232" s="39"/>
      <c r="CF232" s="36"/>
      <c r="CG232" s="37"/>
      <c r="CH232" s="36"/>
      <c r="CI232" s="39"/>
      <c r="CJ232" s="36"/>
      <c r="CK232" s="39"/>
      <c r="CL232" s="36"/>
      <c r="CM232" s="39"/>
      <c r="CN232" s="36"/>
      <c r="CO232" s="39"/>
      <c r="CP232" s="36"/>
      <c r="CQ232" s="39"/>
      <c r="CR232" s="36"/>
      <c r="CS232" s="39"/>
      <c r="CT232" s="36">
        <f t="shared" si="501"/>
        <v>0</v>
      </c>
      <c r="CU232" s="37"/>
      <c r="CV232" s="36"/>
      <c r="CW232" s="37"/>
      <c r="CX232" s="36"/>
      <c r="CY232" s="36"/>
      <c r="CZ232" s="36"/>
      <c r="DA232" s="36"/>
      <c r="DB232" s="36"/>
      <c r="DC232" s="36"/>
      <c r="DD232" s="36"/>
      <c r="DE232" s="43">
        <f t="shared" si="464"/>
        <v>40</v>
      </c>
      <c r="DF232" s="43">
        <f t="shared" si="465"/>
        <v>779296</v>
      </c>
    </row>
    <row r="233" spans="1:110" ht="45" x14ac:dyDescent="0.25">
      <c r="A233" s="14"/>
      <c r="B233" s="14">
        <v>182</v>
      </c>
      <c r="C233" s="45" t="s">
        <v>559</v>
      </c>
      <c r="D233" s="97" t="s">
        <v>560</v>
      </c>
      <c r="E233" s="29">
        <v>13916</v>
      </c>
      <c r="F233" s="30">
        <v>1.4</v>
      </c>
      <c r="G233" s="31"/>
      <c r="H233" s="32">
        <v>1</v>
      </c>
      <c r="I233" s="33"/>
      <c r="J233" s="33"/>
      <c r="K233" s="34">
        <v>1.4</v>
      </c>
      <c r="L233" s="34">
        <v>1.68</v>
      </c>
      <c r="M233" s="34">
        <v>2.23</v>
      </c>
      <c r="N233" s="35">
        <v>2.57</v>
      </c>
      <c r="O233" s="46"/>
      <c r="P233" s="36"/>
      <c r="Q233" s="39"/>
      <c r="R233" s="36"/>
      <c r="S233" s="39"/>
      <c r="T233" s="37"/>
      <c r="U233" s="39"/>
      <c r="V233" s="36"/>
      <c r="W233" s="39"/>
      <c r="X233" s="36"/>
      <c r="Y233" s="39"/>
      <c r="Z233" s="37"/>
      <c r="AA233" s="64"/>
      <c r="AB233" s="36"/>
      <c r="AC233" s="39"/>
      <c r="AD233" s="36"/>
      <c r="AE233" s="39"/>
      <c r="AF233" s="36"/>
      <c r="AG233" s="39"/>
      <c r="AH233" s="36"/>
      <c r="AI233" s="39"/>
      <c r="AJ233" s="36">
        <f>AI233*E233*F233*H233*L233</f>
        <v>0</v>
      </c>
      <c r="AK233" s="39"/>
      <c r="AL233" s="36"/>
      <c r="AM233" s="64"/>
      <c r="AN233" s="36"/>
      <c r="AO233" s="39"/>
      <c r="AP233" s="37"/>
      <c r="AQ233" s="39"/>
      <c r="AR233" s="36"/>
      <c r="AS233" s="39"/>
      <c r="AT233" s="36"/>
      <c r="AU233" s="39"/>
      <c r="AV233" s="36"/>
      <c r="AW233" s="37">
        <v>20</v>
      </c>
      <c r="AX233" s="36">
        <f t="shared" si="463"/>
        <v>545507.19999999995</v>
      </c>
      <c r="AY233" s="39"/>
      <c r="AZ233" s="36"/>
      <c r="BA233" s="39"/>
      <c r="BB233" s="36"/>
      <c r="BC233" s="39"/>
      <c r="BD233" s="36"/>
      <c r="BE233" s="39"/>
      <c r="BF233" s="36"/>
      <c r="BG233" s="39"/>
      <c r="BH233" s="36"/>
      <c r="BI233" s="39"/>
      <c r="BJ233" s="36"/>
      <c r="BK233" s="39"/>
      <c r="BL233" s="36"/>
      <c r="BM233" s="39"/>
      <c r="BN233" s="36"/>
      <c r="BO233" s="39"/>
      <c r="BP233" s="36"/>
      <c r="BQ233" s="77"/>
      <c r="BR233" s="37"/>
      <c r="BS233" s="39"/>
      <c r="BT233" s="36"/>
      <c r="BU233" s="39"/>
      <c r="BV233" s="36"/>
      <c r="BW233" s="44"/>
      <c r="BX233" s="36"/>
      <c r="BY233" s="39"/>
      <c r="BZ233" s="36"/>
      <c r="CA233" s="44"/>
      <c r="CB233" s="41"/>
      <c r="CC233" s="39"/>
      <c r="CD233" s="36"/>
      <c r="CE233" s="39"/>
      <c r="CF233" s="36"/>
      <c r="CG233" s="37"/>
      <c r="CH233" s="36"/>
      <c r="CI233" s="39"/>
      <c r="CJ233" s="36"/>
      <c r="CK233" s="39"/>
      <c r="CL233" s="36"/>
      <c r="CM233" s="39"/>
      <c r="CN233" s="36"/>
      <c r="CO233" s="39"/>
      <c r="CP233" s="36"/>
      <c r="CQ233" s="39"/>
      <c r="CR233" s="36"/>
      <c r="CS233" s="39"/>
      <c r="CT233" s="36">
        <f t="shared" si="501"/>
        <v>0</v>
      </c>
      <c r="CU233" s="37"/>
      <c r="CV233" s="36"/>
      <c r="CW233" s="37"/>
      <c r="CX233" s="36"/>
      <c r="CY233" s="36"/>
      <c r="CZ233" s="36"/>
      <c r="DA233" s="36"/>
      <c r="DB233" s="36"/>
      <c r="DC233" s="36"/>
      <c r="DD233" s="36"/>
      <c r="DE233" s="43">
        <f t="shared" si="464"/>
        <v>20</v>
      </c>
      <c r="DF233" s="43">
        <f t="shared" si="465"/>
        <v>545507.19999999995</v>
      </c>
    </row>
    <row r="234" spans="1:110" ht="19.5" customHeight="1" x14ac:dyDescent="0.25">
      <c r="A234" s="14"/>
      <c r="B234" s="224" t="s">
        <v>561</v>
      </c>
      <c r="C234" s="225"/>
      <c r="D234" s="147" t="s">
        <v>562</v>
      </c>
      <c r="E234" s="148"/>
      <c r="F234" s="42"/>
      <c r="G234" s="42"/>
      <c r="H234" s="148"/>
      <c r="I234" s="148"/>
      <c r="J234" s="148"/>
      <c r="K234" s="148"/>
      <c r="L234" s="148"/>
      <c r="M234" s="148"/>
      <c r="N234" s="148"/>
      <c r="O234" s="149">
        <f>O11+O12+O23+O25+O27+O31+O36+O38+O42+O45+O47+O50+O59+O63+O66+O70+O73+O75+O80+O132+O139+O150+O153+O155+O157+O161+O163+O165+O167+O172+O179+O186+O195+O197+O201+O206+O217</f>
        <v>728</v>
      </c>
      <c r="P234" s="150">
        <f>P11+P12+P23+P25+P27+P31+P36+P38+P42+P45+P47+P50+P59+P63+P66+P70+P73+P75+P80+P132+P139+P150+P153+P155+P157+P161+P163+P165+P167+P172+P179+P186+P195+P197+P201+P206+P217</f>
        <v>45147737.670246407</v>
      </c>
      <c r="Q234" s="149">
        <f>Q11+Q12+Q23+Q25+Q27+Q31+Q36+Q38+Q42+Q45+Q47+Q50+Q59+Q63+Q66+Q70+Q73+Q75+Q80+Q132+Q139+Q150+Q153+Q155+Q157+Q161+Q163+Q165+Q167+Q172+Q179+Q186+Q195+Q197+Q201+Q206+Q217</f>
        <v>167</v>
      </c>
      <c r="R234" s="150">
        <f>R11+R12+R23+R25+R27+R31+R36+R38+R42+R45+R47+R50+R59+R63+R66+R70+R73+R75+R80+R132+R139+R150+R153+R155+R157+R161+R163+R165+R167+R172+R179+R186+R195+R197+R201+R206+R217</f>
        <v>5313434.9519999996</v>
      </c>
      <c r="S234" s="151">
        <f>S11+S12+S23+S25+S27+S31+S36+S38+S42+S45+S47+S50+S59+S63+S66+S70+S73+S75+S80+S132+S139+S150+S153+S155+S157+S161+S163+S165+S167+S172+S179+S186+S195+S197+S201+S206+S217</f>
        <v>1007</v>
      </c>
      <c r="T234" s="152">
        <f>T11+T12+T23+T25+T27+T31+T36+T38+T42+T45+T47+T50+T59+T63+T66+T70+T73+T75+T80+T132+T139+T150+T153+T155+T157+T161+T163+T165+T167+T172+T179+T186+T195+T197+T201+T206+T217</f>
        <v>63270847.416000001</v>
      </c>
      <c r="U234" s="153">
        <f>U11+U12+U23+U25+U27+U31+U36+U38+U42+U45+U47+U50+U59+U63+U66+U70+U73+U75+U80+U132+U139+U150+U153+U155+U157+U161+U163+U165+U167+U172+U179+U186+U195+U197+U201+U206+U217</f>
        <v>1485</v>
      </c>
      <c r="V234" s="148">
        <f>V11+V12+V23+V25+V27+V31+V36+V38+V42+V45+V47+V50+V59+V63+V66+V70+V73+V75+V80+V132+V139+V150+V153+V155+V157+V161+V163+V165+V167+V172+V179+V186+V195+V197+V201+V206+V217</f>
        <v>281706553.50712001</v>
      </c>
      <c r="W234" s="153">
        <f>W11+W12+W23+W25+W27+W31+W36+W38+W42+W45+W47+W50+W59+W63+W66+W70+W73+W75+W80+W132+W139+W150+W153+W155+W157+W161+W163+W165+W167+W172+W179+W186+W195+W197+W201+W206+W217</f>
        <v>1100</v>
      </c>
      <c r="X234" s="150">
        <f>X11+X12+X23+X25+X27+X31+X36+X38+X42+X45+X47+X50+X59+X63+X66+X70+X73+X75+X80+X132+X139+X150+X153+X155+X157+X161+X163+X165+X167+X172+X179+X186+X195+X197+X201+X206+X217</f>
        <v>123091801.314944</v>
      </c>
      <c r="Y234" s="149">
        <f>Y11+Y12+Y23+Y25+Y27+Y31+Y36+Y38+Y42+Y45+Y47+Y50+Y59+Y63+Y66+Y70+Y73+Y75+Y80+Y132+Y139+Y150+Y153+Y155+Y157+Y161+Y163+Y165+Y167+Y172+Y179+Y186+Y195+Y197+Y201+Y206+Y217</f>
        <v>280</v>
      </c>
      <c r="Z234" s="150">
        <f>Z11+Z12+Z23+Z25+Z27+Z31+Z36+Z38+Z42+Z45+Z47+Z50+Z59+Z63+Z66+Z70+Z73+Z75+Z80+Z132+Z139+Z150+Z153+Z155+Z157+Z161+Z163+Z165+Z167+Z172+Z179+Z186+Z195+Z197+Z201+Z206+Z217</f>
        <v>5590710.4727039998</v>
      </c>
      <c r="AA234" s="149">
        <f>AA11+AA12+AA23+AA25+AA27+AA31+AA36+AA38+AA42+AA45+AA47+AA50+AA59+AA63+AA66+AA70+AA73+AA75+AA80+AA132+AA139+AA150+AA153+AA155+AA157+AA161+AA163+AA165+AA167+AA172+AA179+AA186+AA195+AA197+AA201+AA206+AA217</f>
        <v>0</v>
      </c>
      <c r="AB234" s="150">
        <f>AB11+AB12+AB23+AB25+AB27+AB31+AB36+AB38+AB42+AB45+AB47+AB50+AB59+AB63+AB66+AB70+AB73+AB75+AB80+AB132+AB139+AB150+AB153+AB155+AB157+AB161+AB163+AB165+AB167+AB172+AB179+AB186+AB195+AB197+AB201+AB206+AB217</f>
        <v>0</v>
      </c>
      <c r="AC234" s="149">
        <f>AC11+AC12+AC23+AC25+AC27+AC31+AC36+AC38+AC42+AC45+AC47+AC50+AC59+AC63+AC66+AC70+AC73+AC75+AC80+AC132+AC139+AC150+AC153+AC155+AC157+AC161+AC163+AC165+AC167+AC172+AC179+AC186+AC195+AC197+AC201+AC206+AC217</f>
        <v>255</v>
      </c>
      <c r="AD234" s="150">
        <f>AD11+AD12+AD23+AD25+AD27+AD31+AD36+AD38+AD42+AD45+AD47+AD50+AD59+AD63+AD66+AD70+AD73+AD75+AD80+AD132+AD139+AD150+AD153+AD155+AD157+AD161+AD163+AD165+AD167+AD172+AD179+AD186+AD195+AD197+AD201+AD206+AD217</f>
        <v>4995677.0079999994</v>
      </c>
      <c r="AE234" s="149">
        <f>AE11+AE12+AE23+AE25+AE27+AE31+AE36+AE38+AE42+AE45+AE47+AE50+AE59+AE63+AE66+AE70+AE73+AE75+AE80+AE132+AE139+AE150+AE153+AE155+AE157+AE161+AE163+AE165+AE167+AE172+AE179+AE186+AE195+AE197+AE201+AE206+AE217</f>
        <v>1018</v>
      </c>
      <c r="AF234" s="150">
        <f>AF11+AF12+AF23+AF25+AF27+AF31+AF36+AF38+AF42+AF45+AF47+AF50+AF59+AF63+AF66+AF70+AF73+AF75+AF80+AF132+AF139+AF150+AF153+AF155+AF157+AF161+AF163+AF165+AF167+AF172+AF179+AF186+AF195+AF197+AF201+AF206+AF217</f>
        <v>17779333.757920001</v>
      </c>
      <c r="AG234" s="149">
        <f>AG11+AG12+AG23+AG25+AG27+AG31+AG36+AG38+AG42+AG45+AG47+AG50+AG59+AG63+AG66+AG70+AG73+AG75+AG80+AG132+AG139+AG150+AG153+AG155+AG157+AG161+AG163+AG165+AG167+AG172+AG179+AG186+AG195+AG197+AG201+AG206+AG217</f>
        <v>452</v>
      </c>
      <c r="AH234" s="154">
        <f>AH11+AH12+AH23+AH25+AH27+AH31+AH36+AH38+AH42+AH45+AH47+AH50+AH59+AH63+AH66+AH70+AH73+AH75+AH80+AH132+AH139+AH150+AH153+AH155+AH157+AH161+AH163+AH165+AH167+AH172+AH179+AH186+AH195+AH197+AH201+AH206+AH217</f>
        <v>34011010.151999995</v>
      </c>
      <c r="AI234" s="149">
        <f>AI11+AI12+AI23+AI25+AI27+AI31+AI36+AI38+AI42+AI45+AI47+AI50+AI59+AI63+AI66+AI70+AI73+AI75+AI80+AI132+AI139+AI150+AI153+AI155+AI157+AI161+AI163+AI165+AI167+AI172+AI179+AI186+AI195+AI197+AI201+AI206+AI217</f>
        <v>399</v>
      </c>
      <c r="AJ234" s="148">
        <f>AJ11+AJ12+AJ23+AJ25+AJ27+AJ31+AJ36+AJ38+AJ42+AJ45+AJ47+AJ50+AJ59+AJ63+AJ66+AJ70+AJ73+AJ75+AJ80+AJ132+AJ139+AJ150+AJ153+AJ155+AJ157+AJ161+AJ163+AJ165+AJ167+AJ172+AJ179+AJ186+AJ195+AJ197+AJ201+AJ206+AJ217</f>
        <v>102206125.58387394</v>
      </c>
      <c r="AK234" s="149">
        <f>AK11+AK12+AK23+AK25+AK27+AK31+AK36+AK38+AK42+AK45+AK47+AK50+AK59+AK63+AK66+AK70+AK73+AK75+AK80+AK132+AK139+AK150+AK153+AK155+AK157+AK161+AK163+AK165+AK167+AK172+AK179+AK186+AK195+AK197+AK201+AK206+AK217</f>
        <v>710</v>
      </c>
      <c r="AL234" s="150">
        <f>AL11+AL12+AL23+AL25+AL27+AL31+AL36+AL38+AL42+AL45+AL47+AL50+AL59+AL63+AL66+AL70+AL73+AL75+AL80+AL132+AL139+AL150+AL153+AL155+AL157+AL161+AL163+AL165+AL167+AL172+AL179+AL186+AL195+AL197+AL201+AL206+AL217</f>
        <v>15000338.560816001</v>
      </c>
      <c r="AM234" s="149">
        <f>AM11+AM12+AM23+AM25+AM27+AM31+AM36+AM38+AM42+AM45+AM47+AM50+AM59+AM63+AM66+AM70+AM73+AM75+AM80+AM132+AM139+AM150+AM153+AM155+AM157+AM161+AM163+AM165+AM167+AM172+AM179+AM186+AM195+AM197+AM201+AM206+AM217</f>
        <v>0</v>
      </c>
      <c r="AN234" s="150">
        <f>AN11+AN12+AN23+AN25+AN27+AN31+AN36+AN38+AN42+AN45+AN47+AN50+AN59+AN63+AN66+AN70+AN73+AN75+AN80+AN132+AN139+AN150+AN153+AN155+AN157+AN161+AN163+AN165+AN167+AN172+AN179+AN186+AN195+AN197+AN201+AN206+AN217</f>
        <v>0</v>
      </c>
      <c r="AO234" s="149">
        <f>AO11+AO12+AO23+AO25+AO27+AO31+AO36+AO38+AO42+AO45+AO47+AO50+AO59+AO63+AO66+AO70+AO73+AO75+AO80+AO132+AO139+AO150+AO153+AO155+AO157+AO161+AO163+AO165+AO167+AO172+AO179+AO186+AO195+AO197+AO201+AO206+AO217</f>
        <v>806</v>
      </c>
      <c r="AP234" s="150">
        <f>AP11+AP12+AP23+AP25+AP27+AP31+AP36+AP38+AP42+AP45+AP47+AP50+AP59+AP63+AP66+AP70+AP73+AP75+AP80+AP132+AP139+AP150+AP153+AP155+AP157+AP161+AP163+AP165+AP167+AP172+AP179+AP186+AP195+AP197+AP201+AP206+AP217</f>
        <v>9810946.9919999987</v>
      </c>
      <c r="AQ234" s="149">
        <f>AQ11+AQ12+AQ23+AQ25+AQ27+AQ31+AQ36+AQ38+AQ42+AQ45+AQ47+AQ50+AQ59+AQ63+AQ66+AQ70+AQ73+AQ75+AQ80+AQ132+AQ139+AQ150+AQ153+AQ155+AQ157+AQ161+AQ163+AQ165+AQ167+AQ172+AQ179+AQ186+AQ195+AQ197+AQ201+AQ206+AQ217</f>
        <v>0</v>
      </c>
      <c r="AR234" s="150">
        <f>AR11+AR12+AR23+AR25+AR27+AR31+AR36+AR38+AR42+AR45+AR47+AR50+AR59+AR63+AR66+AR70+AR73+AR75+AR80+AR132+AR139+AR150+AR153+AR155+AR157+AR161+AR163+AR165+AR167+AR172+AR179+AR186+AR195+AR197+AR201+AR206+AR217</f>
        <v>0</v>
      </c>
      <c r="AS234" s="149">
        <f>AS11+AS12+AS23+AS25+AS27+AS31+AS36+AS38+AS42+AS45+AS47+AS50+AS59+AS63+AS66+AS70+AS73+AS75+AS80+AS132+AS139+AS150+AS153+AS155+AS157+AS161+AS163+AS165+AS167+AS172+AS179+AS186+AS195+AS197+AS201+AS206+AS217</f>
        <v>230</v>
      </c>
      <c r="AT234" s="150">
        <f>AT11+AT12+AT23+AT25+AT27+AT31+AT36+AT38+AT42+AT45+AT47+AT50+AT59+AT63+AT66+AT70+AT73+AT75+AT80+AT132+AT139+AT150+AT153+AT155+AT157+AT161+AT163+AT165+AT167+AT172+AT179+AT186+AT195+AT197+AT201+AT206+AT217</f>
        <v>4032856.8</v>
      </c>
      <c r="AU234" s="149">
        <f>AU11+AU12+AU23+AU25+AU27+AU31+AU36+AU38+AU42+AU45+AU47+AU50+AU59+AU63+AU66+AU70+AU73+AU75+AU80+AU132+AU139+AU150+AU153+AU155+AU157+AU161+AU163+AU165+AU167+AU172+AU179+AU186+AU195+AU197+AU201+AU206+AU217</f>
        <v>0</v>
      </c>
      <c r="AV234" s="148">
        <f>AV11+AV12+AV23+AV25+AV27+AV31+AV36+AV38+AV42+AV45+AV47+AV50+AV59+AV63+AV66+AV70+AV73+AV75+AV80+AV132+AV139+AV150+AV153+AV155+AV157+AV161+AV163+AV165+AV167+AV172+AV179+AV186+AV195+AV197+AV201+AV206+AV217</f>
        <v>0</v>
      </c>
      <c r="AW234" s="149">
        <f>AW11+AW12+AW23+AW25+AW27+AW31+AW36+AW38+AW42+AW45+AW47+AW50+AW59+AW63+AW66+AW70+AW73+AW75+AW80+AW132+AW139+AW150+AW153+AW155+AW157+AW161+AW163+AW165+AW167+AW172+AW179+AW186+AW195+AW197+AW201+AW206+AW217</f>
        <v>523</v>
      </c>
      <c r="AX234" s="150">
        <f>AX11+AX12+AX23+AX25+AX27+AX31+AX36+AX38+AX42+AX45+AX47+AX50+AX59+AX63+AX66+AX70+AX73+AX75+AX80+AX132+AX139+AX150+AX153+AX155+AX157+AX161+AX163+AX165+AX167+AX172+AX179+AX186+AX195+AX197+AX201+AX206+AX217</f>
        <v>18715962.384</v>
      </c>
      <c r="AY234" s="149">
        <f>AY11+AY12+AY23+AY25+AY27+AY31+AY36+AY38+AY42+AY45+AY47+AY50+AY59+AY63+AY66+AY70+AY73+AY75+AY80+AY132+AY139+AY150+AY153+AY155+AY157+AY161+AY163+AY165+AY167+AY172+AY179+AY186+AY195+AY197+AY201+AY206+AY217</f>
        <v>0</v>
      </c>
      <c r="AZ234" s="150">
        <f>AZ11+AZ12+AZ23+AZ25+AZ27+AZ31+AZ36+AZ38+AZ42+AZ45+AZ47+AZ50+AZ59+AZ63+AZ66+AZ70+AZ73+AZ75+AZ80+AZ132+AZ139+AZ150+AZ153+AZ155+AZ157+AZ161+AZ163+AZ165+AZ167+AZ172+AZ179+AZ186+AZ195+AZ197+AZ201+AZ206+AZ217</f>
        <v>0</v>
      </c>
      <c r="BA234" s="149">
        <f>BA11+BA12+BA23+BA25+BA27+BA31+BA36+BA38+BA42+BA45+BA47+BA50+BA59+BA63+BA66+BA70+BA73+BA75+BA80+BA132+BA139+BA150+BA153+BA155+BA157+BA161+BA163+BA165+BA167+BA172+BA179+BA186+BA195+BA197+BA201+BA206+BA217</f>
        <v>0</v>
      </c>
      <c r="BB234" s="148">
        <f>BB11+BB12+BB23+BB25+BB27+BB31+BB36+BB38+BB42+BB45+BB47+BB50+BB59+BB63+BB66+BB70+BB73+BB75+BB80+BB132+BB139+BB150+BB153+BB155+BB157+BB161+BB163+BB165+BB167+BB172+BB179+BB186+BB195+BB197+BB201+BB206+BB217</f>
        <v>0</v>
      </c>
      <c r="BC234" s="149">
        <f>BC11+BC12+BC23+BC25+BC27+BC31+BC36+BC38+BC42+BC45+BC47+BC50+BC59+BC63+BC66+BC70+BC73+BC75+BC80+BC132+BC139+BC150+BC153+BC155+BC157+BC161+BC163+BC165+BC167+BC172+BC179+BC186+BC195+BC197+BC201+BC206+BC217</f>
        <v>600</v>
      </c>
      <c r="BD234" s="150">
        <f>BD11+BD12+BD23+BD25+BD27+BD31+BD36+BD38+BD42+BD45+BD47+BD50+BD59+BD63+BD66+BD70+BD73+BD75+BD80+BD132+BD139+BD150+BD153+BD155+BD157+BD161+BD163+BD165+BD167+BD172+BD179+BD186+BD195+BD197+BD201+BD206+BD217</f>
        <v>11197509.399999999</v>
      </c>
      <c r="BE234" s="149">
        <f>BE11+BE12+BE23+BE25+BE27+BE31+BE36+BE38+BE42+BE45+BE47+BE50+BE59+BE63+BE66+BE70+BE73+BE75+BE80+BE132+BE139+BE150+BE153+BE155+BE157+BE161+BE163+BE165+BE167+BE172+BE179+BE186+BE195+BE197+BE201+BE206+BE217</f>
        <v>691</v>
      </c>
      <c r="BF234" s="150">
        <f>BF11+BF12+BF23+BF25+BF27+BF31+BF36+BF38+BF42+BF45+BF47+BF50+BF59+BF63+BF66+BF70+BF73+BF75+BF80+BF132+BF139+BF150+BF153+BF155+BF157+BF161+BF163+BF165+BF167+BF172+BF179+BF186+BF195+BF197+BF201+BF206+BF217</f>
        <v>11031909</v>
      </c>
      <c r="BG234" s="149">
        <f>BG11+BG12+BG23+BG25+BG27+BG31+BG36+BG38+BG42+BG45+BG47+BG50+BG59+BG63+BG66+BG70+BG73+BG75+BG80+BG132+BG139+BG150+BG153+BG155+BG157+BG161+BG163+BG165+BG167+BG172+BG179+BG186+BG195+BG197+BG201+BG206+BG217</f>
        <v>20</v>
      </c>
      <c r="BH234" s="150">
        <f>BH11+BH12+BH23+BH25+BH27+BH31+BH36+BH38+BH42+BH45+BH47+BH50+BH59+BH63+BH66+BH70+BH73+BH75+BH80+BH132+BH139+BH150+BH153+BH155+BH157+BH161+BH163+BH165+BH167+BH172+BH179+BH186+BH195+BH197+BH201+BH206+BH217</f>
        <v>311718.39999999997</v>
      </c>
      <c r="BI234" s="149">
        <f>BI11+BI12+BI23+BI25+BI27+BI31+BI36+BI38+BI42+BI45+BI47+BI50+BI59+BI63+BI66+BI70+BI73+BI75+BI80+BI132+BI139+BI150+BI153+BI155+BI157+BI161+BI163+BI165+BI167+BI172+BI179+BI186+BI195+BI197+BI201+BI206+BI217</f>
        <v>0</v>
      </c>
      <c r="BJ234" s="148">
        <f>BJ11+BJ12+BJ23+BJ25+BJ27+BJ31+BJ36+BJ38+BJ42+BJ45+BJ47+BJ50+BJ59+BJ63+BJ66+BJ70+BJ73+BJ75+BJ80+BJ132+BJ139+BJ150+BJ153+BJ155+BJ157+BJ161+BJ163+BJ165+BJ167+BJ172+BJ179+BJ186+BJ195+BJ197+BJ201+BJ206+BJ217</f>
        <v>0</v>
      </c>
      <c r="BK234" s="149">
        <f>BK11+BK12+BK23+BK25+BK27+BK31+BK36+BK38+BK42+BK45+BK47+BK50+BK59+BK63+BK66+BK70+BK73+BK75+BK80+BK132+BK139+BK150+BK153+BK155+BK157+BK161+BK163+BK165+BK167+BK172+BK179+BK186+BK195+BK197+BK201+BK206+BK217</f>
        <v>1534</v>
      </c>
      <c r="BL234" s="150">
        <f>BL11+BL12+BL23+BL25+BL27+BL31+BL36+BL38+BL42+BL45+BL47+BL50+BL59+BL63+BL66+BL70+BL73+BL75+BL80+BL132+BL139+BL150+BL153+BL155+BL157+BL161+BL163+BL165+BL167+BL172+BL179+BL186+BL195+BL197+BL201+BL206+BL217</f>
        <v>25185534.663856</v>
      </c>
      <c r="BM234" s="149">
        <f>BM11+BM12+BM23+BM25+BM27+BM31+BM36+BM38+BM42+BM45+BM47+BM50+BM59+BM63+BM66+BM70+BM73+BM75+BM80+BM132+BM139+BM150+BM153+BM155+BM157+BM161+BM163+BM165+BM167+BM172+BM179+BM186+BM195+BM197+BM201+BM206+BM217</f>
        <v>11</v>
      </c>
      <c r="BN234" s="150">
        <f>BN11+BN12+BN23+BN25+BN27+BN31+BN36+BN38+BN42+BN45+BN47+BN50+BN59+BN63+BN66+BN70+BN73+BN75+BN80+BN132+BN139+BN150+BN153+BN155+BN157+BN161+BN163+BN165+BN167+BN172+BN179+BN186+BN195+BN197+BN201+BN206+BN217</f>
        <v>4567297.9967999998</v>
      </c>
      <c r="BO234" s="149">
        <f>BO11+BO12+BO23+BO25+BO27+BO31+BO36+BO38+BO42+BO45+BO47+BO50+BO59+BO63+BO66+BO70+BO73+BO75+BO80+BO132+BO139+BO150+BO153+BO155+BO157+BO161+BO163+BO165+BO167+BO172+BO179+BO186+BO195+BO197+BO201+BO206+BO217</f>
        <v>170</v>
      </c>
      <c r="BP234" s="150">
        <f>BP11+BP12+BP23+BP25+BP27+BP31+BP36+BP38+BP42+BP45+BP47+BP50+BP59+BP63+BP66+BP70+BP73+BP75+BP80+BP132+BP139+BP150+BP153+BP155+BP157+BP161+BP163+BP165+BP167+BP172+BP179+BP186+BP195+BP197+BP201+BP206+BP217</f>
        <v>4675776</v>
      </c>
      <c r="BQ234" s="149">
        <f>BQ11+BQ12+BQ23+BQ25+BQ27+BQ31+BQ36+BQ38+BQ42+BQ45+BQ47+BQ50+BQ59+BQ63+BQ66+BQ70+BQ73+BQ75+BQ80+BQ132+BQ139+BQ150+BQ153+BQ155+BQ157+BQ161+BQ163+BQ165+BQ167+BQ172+BQ179+BQ186+BQ195+BQ197+BQ201+BQ206+BQ217</f>
        <v>1064</v>
      </c>
      <c r="BR234" s="150">
        <f>BR11+BR12+BR23+BR25+BR27+BR31+BR36+BR38+BR42+BR45+BR47+BR50+BR59+BR63+BR66+BR70+BR73+BR75+BR80+BR132+BR139+BR150+BR153+BR155+BR157+BR161+BR163+BR165+BR167+BR172+BR179+BR186+BR195+BR197+BR201+BR206+BR217</f>
        <v>36285670.091274232</v>
      </c>
      <c r="BS234" s="149">
        <f>BS11+BS12+BS23+BS25+BS27+BS31+BS36+BS38+BS42+BS45+BS47+BS50+BS59+BS63+BS66+BS70+BS73+BS75+BS80+BS132+BS139+BS150+BS153+BS155+BS157+BS161+BS163+BS165+BS167+BS172+BS179+BS186+BS195+BS197+BS201+BS206+BS217</f>
        <v>313</v>
      </c>
      <c r="BT234" s="150">
        <f>BT11+BT12+BT23+BT25+BT27+BT31+BT36+BT38+BT42+BT45+BT47+BT50+BT59+BT63+BT66+BT70+BT73+BT75+BT80+BT132+BT139+BT150+BT153+BT155+BT157+BT161+BT163+BT165+BT167+BT172+BT179+BT186+BT195+BT197+BT201+BT206+BT217</f>
        <v>7560496.0032000002</v>
      </c>
      <c r="BU234" s="149">
        <f>BU11+BU12+BU23+BU25+BU27+BU31+BU36+BU38+BU42+BU45+BU47+BU50+BU59+BU63+BU66+BU70+BU73+BU75+BU80+BU132+BU139+BU150+BU153+BU155+BU157+BU161+BU163+BU165+BU167+BU172+BU179+BU186+BU195+BU197+BU201+BU206+BU217</f>
        <v>224</v>
      </c>
      <c r="BV234" s="150">
        <f>BV11+BV12+BV23+BV25+BV27+BV31+BV36+BV38+BV42+BV45+BV47+BV50+BV59+BV63+BV66+BV70+BV73+BV75+BV80+BV132+BV139+BV150+BV153+BV155+BV157+BV161+BV163+BV165+BV167+BV172+BV179+BV186+BV195+BV197+BV201+BV206+BV217</f>
        <v>14289749.172616959</v>
      </c>
      <c r="BW234" s="149">
        <f>BW11+BW12+BW23+BW25+BW27+BW31+BW36+BW38+BW42+BW45+BW47+BW50+BW59+BW63+BW66+BW70+BW73+BW75+BW80+BW132+BW139+BW150+BW153+BW155+BW157+BW161+BW163+BW165+BW167+BW172+BW179+BW186+BW195+BW197+BW201+BW206+BW217</f>
        <v>1320</v>
      </c>
      <c r="BX234" s="150">
        <f>BX11+BX12+BX23+BX25+BX27+BX31+BX36+BX38+BX42+BX45+BX47+BX50+BX59+BX63+BX66+BX70+BX73+BX75+BX80+BX132+BX139+BX150+BX153+BX155+BX157+BX161+BX163+BX165+BX167+BX172+BX179+BX186+BX195+BX197+BX201+BX206+BX217</f>
        <v>36861353.872313596</v>
      </c>
      <c r="BY234" s="149">
        <f>BY11+BY12+BY23+BY25+BY27+BY31+BY36+BY38+BY42+BY45+BY47+BY50+BY59+BY63+BY66+BY70+BY73+BY75+BY80+BY132+BY139+BY150+BY153+BY155+BY157+BY161+BY163+BY165+BY167+BY172+BY179+BY186+BY195+BY197+BY201+BY206+BY217</f>
        <v>600</v>
      </c>
      <c r="BZ234" s="150">
        <f>BZ11+BZ12+BZ23+BZ25+BZ27+BZ31+BZ36+BZ38+BZ42+BZ45+BZ47+BZ50+BZ59+BZ63+BZ66+BZ70+BZ73+BZ75+BZ80+BZ132+BZ139+BZ150+BZ153+BZ155+BZ157+BZ161+BZ163+BZ165+BZ167+BZ172+BZ179+BZ186+BZ195+BZ197+BZ201+BZ206+BZ217</f>
        <v>9525023.2895999998</v>
      </c>
      <c r="CA234" s="155">
        <f>CA11+CA12+CA23+CA25+CA27+CA31+CA36+CA38+CA42+CA45+CA47+CA50+CA59+CA63+CA66+CA70+CA73+CA75+CA80+CA132+CA139+CA150+CA153+CA155+CA157+CA161+CA163+CA165+CA167+CA172+CA179+CA186+CA195+CA197+CA201+CA206+CA217</f>
        <v>0</v>
      </c>
      <c r="CB234" s="156">
        <f>CB11+CB12+CB23+CB25+CB27+CB31+CB36+CB38+CB42+CB45+CB47+CB50+CB59+CB63+CB66+CB70+CB73+CB75+CB80+CB132+CB139+CB150+CB153+CB155+CB157+CB161+CB163+CB165+CB167+CB172+CB179+CB186+CB195+CB197+CB201+CB206+CB217</f>
        <v>0</v>
      </c>
      <c r="CC234" s="149">
        <f>CC11+CC12+CC23+CC25+CC27+CC31+CC36+CC38+CC42+CC45+CC47+CC50+CC59+CC63+CC66+CC70+CC73+CC75+CC80+CC132+CC139+CC150+CC153+CC155+CC157+CC161+CC163+CC165+CC167+CC172+CC179+CC186+CC195+CC197+CC201+CC206+CC217</f>
        <v>821</v>
      </c>
      <c r="CD234" s="150">
        <f>CD11+CD12+CD23+CD25+CD27+CD31+CD36+CD38+CD42+CD45+CD47+CD50+CD59+CD63+CD66+CD70+CD73+CD75+CD80+CD132+CD139+CD150+CD153+CD155+CD157+CD161+CD163+CD165+CD167+CD172+CD179+CD186+CD195+CD197+CD201+CD206+CD217</f>
        <v>18474869.309388801</v>
      </c>
      <c r="CE234" s="149">
        <f>CE11+CE12+CE23+CE25+CE27+CE31+CE36+CE38+CE42+CE45+CE47+CE50+CE59+CE63+CE66+CE70+CE73+CE75+CE80+CE132+CE139+CE150+CE153+CE155+CE157+CE161+CE163+CE165+CE167+CE172+CE179+CE186+CE195+CE197+CE201+CE206+CE217</f>
        <v>0</v>
      </c>
      <c r="CF234" s="150">
        <f>CF11+CF12+CF23+CF25+CF27+CF31+CF36+CF38+CF42+CF45+CF47+CF50+CF59+CF63+CF66+CF70+CF73+CF75+CF80+CF132+CF139+CF150+CF153+CF155+CF157+CF161+CF163+CF165+CF167+CF172+CF179+CF186+CF195+CF197+CF201+CF206+CF217</f>
        <v>0</v>
      </c>
      <c r="CG234" s="149">
        <f>CG11+CG12+CG23+CG25+CG27+CG31+CG36+CG38+CG42+CG45+CG47+CG50+CG59+CG63+CG66+CG70+CG73+CG75+CG80+CG132+CG139+CG150+CG153+CG155+CG157+CG161+CG163+CG165+CG167+CG172+CG179+CG186+CG195+CG197+CG201+CG206+CG217</f>
        <v>585</v>
      </c>
      <c r="CH234" s="150">
        <f>CH11+CH12+CH23+CH25+CH27+CH31+CH36+CH38+CH42+CH45+CH47+CH50+CH59+CH63+CH66+CH70+CH73+CH75+CH80+CH132+CH139+CH150+CH153+CH155+CH157+CH161+CH163+CH165+CH167+CH172+CH179+CH186+CH195+CH197+CH201+CH206+CH217</f>
        <v>12873350.179289602</v>
      </c>
      <c r="CI234" s="149">
        <f>CI11+CI12+CI23+CI25+CI27+CI31+CI36+CI38+CI42+CI45+CI47+CI50+CI59+CI63+CI66+CI70+CI73+CI75+CI80+CI132+CI139+CI150+CI153+CI155+CI157+CI161+CI163+CI165+CI167+CI172+CI179+CI186+CI195+CI197+CI201+CI206+CI217</f>
        <v>214</v>
      </c>
      <c r="CJ234" s="150">
        <f>CJ11+CJ12+CJ23+CJ25+CJ27+CJ31+CJ36+CJ38+CJ42+CJ45+CJ47+CJ50+CJ59+CJ63+CJ66+CJ70+CJ73+CJ75+CJ80+CJ132+CJ139+CJ150+CJ153+CJ155+CJ157+CJ161+CJ163+CJ165+CJ167+CJ172+CJ179+CJ186+CJ195+CJ197+CJ201+CJ206+CJ217</f>
        <v>4574804.4541920004</v>
      </c>
      <c r="CK234" s="149">
        <f>CK11+CK12+CK23+CK25+CK27+CK31+CK36+CK38+CK42+CK45+CK47+CK50+CK59+CK63+CK66+CK70+CK73+CK75+CK80+CK132+CK139+CK150+CK153+CK155+CK157+CK161+CK163+CK165+CK167+CK172+CK179+CK186+CK195+CK197+CK201+CK206+CK217</f>
        <v>200</v>
      </c>
      <c r="CL234" s="150">
        <f>CL11+CL12+CL23+CL25+CL27+CL31+CL36+CL38+CL42+CL45+CL47+CL50+CL59+CL63+CL66+CL70+CL73+CL75+CL80+CL132+CL139+CL150+CL153+CL155+CL157+CL161+CL163+CL165+CL167+CL172+CL179+CL186+CL195+CL197+CL201+CL206+CL217</f>
        <v>4071431.9520000005</v>
      </c>
      <c r="CM234" s="149">
        <f>CM11+CM12+CM23+CM25+CM27+CM31+CM36+CM38+CM42+CM45+CM47+CM50+CM59+CM63+CM66+CM70+CM73+CM75+CM80+CM132+CM139+CM150+CM153+CM155+CM157+CM161+CM163+CM165+CM167+CM172+CM179+CM186+CM195+CM197+CM201+CM206+CM217</f>
        <v>370</v>
      </c>
      <c r="CN234" s="150">
        <f>CN11+CN12+CN23+CN25+CN27+CN31+CN36+CN38+CN42+CN45+CN47+CN50+CN59+CN63+CN66+CN70+CN73+CN75+CN80+CN132+CN139+CN150+CN153+CN155+CN157+CN161+CN163+CN165+CN167+CN172+CN179+CN186+CN195+CN197+CN201+CN206+CN217</f>
        <v>7693568.6939215995</v>
      </c>
      <c r="CO234" s="149">
        <f>CO11+CO12+CO23+CO25+CO27+CO31+CO36+CO38+CO42+CO45+CO47+CO50+CO59+CO63+CO66+CO70+CO73+CO75+CO80+CO132+CO139+CO150+CO153+CO155+CO157+CO161+CO163+CO165+CO167+CO172+CO179+CO186+CO195+CO197+CO201+CO206+CO217</f>
        <v>110</v>
      </c>
      <c r="CP234" s="150">
        <f>CP11+CP12+CP23+CP25+CP27+CP31+CP36+CP38+CP42+CP45+CP47+CP50+CP59+CP63+CP66+CP70+CP73+CP75+CP80+CP132+CP139+CP150+CP153+CP155+CP157+CP161+CP163+CP165+CP167+CP172+CP179+CP186+CP195+CP197+CP201+CP206+CP217</f>
        <v>2342016.1814000001</v>
      </c>
      <c r="CQ234" s="149">
        <f>CQ11+CQ12+CQ23+CQ25+CQ27+CQ31+CQ36+CQ38+CQ42+CQ45+CQ47+CQ50+CQ59+CQ63+CQ66+CQ70+CQ73+CQ75+CQ80+CQ132+CQ139+CQ150+CQ153+CQ155+CQ157+CQ161+CQ163+CQ165+CQ167+CQ172+CQ179+CQ186+CQ195+CQ197+CQ201+CQ206+CQ217</f>
        <v>616</v>
      </c>
      <c r="CR234" s="150">
        <f>CR11+CR12+CR23+CR25+CR27+CR31+CR36+CR38+CR42+CR45+CR47+CR50+CR59+CR63+CR66+CR70+CR73+CR75+CR80+CR132+CR139+CR150+CR153+CR155+CR157+CR161+CR163+CR165+CR167+CR172+CR179+CR186+CR195+CR197+CR201+CR206+CR217</f>
        <v>17523013.161539197</v>
      </c>
      <c r="CS234" s="149">
        <f>CS11+CS12+CS23+CS25+CS27+CS31+CS36+CS38+CS42+CS45+CS47+CS50+CS59+CS63+CS66+CS70+CS73+CS75+CS80+CS132+CS139+CS150+CS153+CS155+CS157+CS161+CS163+CS165+CS167+CS172+CS179+CS186+CS195+CS197+CS201+CS206+CS217</f>
        <v>344</v>
      </c>
      <c r="CT234" s="150">
        <f>CT11+CT12+CT23+CT25+CT27+CT31+CT36+CT38+CT42+CT45+CT47+CT50+CT59+CT63+CT66+CT70+CT73+CT75+CT80+CT132+CT139+CT150+CT153+CT155+CT157+CT161+CT163+CT165+CT167+CT172+CT179+CT186+CT195+CT197+CT201+CT206+CT217</f>
        <v>11856740.33180224</v>
      </c>
      <c r="CU234" s="149">
        <f>CU11+CU12+CU23+CU25+CU27+CU31+CU36+CU38+CU42+CU45+CU47+CU50+CU59+CU63+CU66+CU70+CU73+CU75+CU80+CU132+CU139+CU150+CU153+CU155+CU157+CU161+CU163+CU165+CU167+CU172+CU179+CU186+CU195+CU197+CU201+CU206+CU217</f>
        <v>5</v>
      </c>
      <c r="CV234" s="150">
        <f>CV11+CV12+CV23+CV25+CV27+CV31+CV36+CV38+CV42+CV45+CV47+CV50+CV59+CV63+CV66+CV70+CV73+CV75+CV80+CV132+CV139+CV150+CV153+CV155+CV157+CV161+CV163+CV165+CV167+CV172+CV179+CV186+CV195+CV197+CV201+CV206+CV217</f>
        <v>346960.39168</v>
      </c>
      <c r="CW234" s="149">
        <f>CW11+CW12+CW23+CW25+CW27+CW31+CW36+CW38+CW42+CW45+CW47+CW50+CW59+CW63+CW66+CW70+CW73+CW75+CW80+CW132+CW139+CW150+CW153+CW155+CW157+CW161+CW163+CW165+CW167+CW172+CW179+CW186+CW195+CW197+CW201+CW206+CW217</f>
        <v>140</v>
      </c>
      <c r="CX234" s="150">
        <f>CX11+CX12+CX23+CX25+CX27+CX31+CX36+CX38+CX42+CX45+CX47+CX50+CX59+CX63+CX66+CX70+CX73+CX75+CX80+CX132+CX139+CX150+CX153+CX155+CX157+CX161+CX163+CX165+CX167+CX172+CX179+CX186+CX195+CX197+CX201+CX206+CX217</f>
        <v>10997425.151999999</v>
      </c>
      <c r="CY234" s="150">
        <f>CY11+CY12+CY23+CY25+CY27+CY31+CY36+CY38+CY42+CY45+CY47+CY50+CY59+CY63+CY66+CY70+CY73+CY75+CY80+CY132+CY139+CY150+CY153+CY155+CY157+CY161+CY163+CY165+CY167+CY172+CY179+CY186+CY195+CY197+CY201+CY206+CY217</f>
        <v>0</v>
      </c>
      <c r="CZ234" s="150">
        <f>CZ11+CZ12+CZ23+CZ25+CZ27+CZ31+CZ36+CZ38+CZ42+CZ45+CZ47+CZ50+CZ59+CZ63+CZ66+CZ70+CZ73+CZ75+CZ80+CZ132+CZ139+CZ150+CZ153+CZ155+CZ157+CZ161+CZ163+CZ165+CZ167+CZ172+CZ179+CZ186+CZ195+CZ197+CZ201+CZ206+CZ217</f>
        <v>0</v>
      </c>
      <c r="DA234" s="149">
        <f>DA11+DA12+DA23+DA25+DA27+DA31+DA36+DA38+DA42+DA45+DA47+DA50+DA59+DA63+DA66+DA70+DA73+DA75+DA80+DA132+DA139+DA150+DA153+DA155+DA157+DA161+DA163+DA165+DA167+DA172+DA179+DA186+DA195+DA197+DA201+DA206+DA217</f>
        <v>0</v>
      </c>
      <c r="DB234" s="150">
        <f>DB11+DB12+DB23+DB25+DB27+DB31+DB36+DB38+DB42+DB45+DB47+DB50+DB59+DB63+DB66+DB70+DB73+DB75+DB80+DB132+DB139+DB150+DB153+DB155+DB157+DB161+DB163+DB165+DB167+DB172+DB179+DB186+DB195+DB197+DB201+DB206+DB217</f>
        <v>0</v>
      </c>
      <c r="DC234" s="148">
        <f>DC11+DC12+DC23+DC25+DC27+DC31+DC36+DC38+DC42+DC45+DC47+DC50+DC59+DC63+DC66+DC70+DC73+DC75+DC80+DC132+DC139+DC150+DC153+DC155+DC157+DC161+DC163+DC165+DC167+DC172+DC179+DC186+DC195+DC197+DC201+DC206+DC217</f>
        <v>0</v>
      </c>
      <c r="DD234" s="150">
        <f>DD11+DD12+DD23+DD25+DD27+DD31+DD36+DD38+DD42+DD45+DD47+DD50+DD59+DD63+DD66+DD70+DD73+DD75+DD80+DD132+DD139+DD150+DD153+DD155+DD157+DD161+DD163+DD165+DD167+DD172+DD179+DD186+DD195+DD197+DD201+DD206+DD217</f>
        <v>0</v>
      </c>
      <c r="DE234" s="157">
        <f>DE11+DE12+DE23+DE25+DE27+DE31+DE36+DE38+DE42+DE45+DE47+DE50+DE59+DE63+DE66+DE70+DE73+DE75+DE80+DE132+DE139+DE150+DE153+DE155+DE157+DE161+DE163+DE165+DE167+DE172+DE179+DE186+DE195+DE197+DE201+DE206+DE217</f>
        <v>19112</v>
      </c>
      <c r="DF234" s="152">
        <f>DF11+DF12+DF23+DF25+DF27+DF31+DF36+DF38+DF42+DF45+DF47+DF50+DF59+DF63+DF66+DF70+DF73+DF75+DF80+DF132+DF139+DF150+DF153+DF155+DF157+DF161+DF163+DF165+DF167+DF172+DF179+DF186+DF195+DF197+DF201+DF206+DF217</f>
        <v>982919554.2684983</v>
      </c>
    </row>
    <row r="235" spans="1:110" ht="15" x14ac:dyDescent="0.25">
      <c r="C235" s="130"/>
      <c r="D235" s="158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  <c r="AA235" s="131"/>
      <c r="AB235" s="131"/>
      <c r="AC235" s="131"/>
      <c r="AD235" s="131"/>
      <c r="AE235" s="131"/>
      <c r="AF235" s="131"/>
      <c r="AG235" s="131"/>
      <c r="AH235" s="131"/>
      <c r="AI235" s="131"/>
      <c r="AJ235" s="131"/>
      <c r="AK235" s="131"/>
      <c r="AL235" s="131"/>
      <c r="AM235" s="131"/>
      <c r="AN235" s="131"/>
      <c r="AO235" s="131"/>
      <c r="AP235" s="131"/>
      <c r="AQ235" s="131"/>
      <c r="AR235" s="131"/>
      <c r="AS235" s="131"/>
      <c r="AT235" s="131"/>
      <c r="AU235" s="131"/>
      <c r="AV235" s="131"/>
      <c r="AW235" s="131"/>
      <c r="AX235" s="131"/>
      <c r="AY235" s="131"/>
      <c r="AZ235" s="131"/>
      <c r="BA235" s="131"/>
      <c r="BB235" s="131"/>
      <c r="BC235" s="131"/>
      <c r="BD235" s="131"/>
      <c r="BE235" s="131"/>
      <c r="BF235" s="131"/>
      <c r="BG235" s="131"/>
      <c r="BH235" s="131"/>
      <c r="BI235" s="131"/>
      <c r="BJ235" s="131"/>
      <c r="BK235" s="131"/>
      <c r="BL235" s="131"/>
      <c r="BM235" s="131"/>
      <c r="BN235" s="131"/>
      <c r="BO235" s="131"/>
      <c r="BP235" s="131"/>
      <c r="BQ235" s="131"/>
      <c r="BR235" s="131"/>
      <c r="BS235" s="131"/>
      <c r="BT235" s="131"/>
      <c r="BU235" s="131"/>
      <c r="BV235" s="131"/>
      <c r="BW235" s="131"/>
      <c r="BX235" s="131"/>
      <c r="BY235" s="131"/>
      <c r="BZ235" s="131"/>
      <c r="CA235" s="131"/>
      <c r="CB235" s="132"/>
      <c r="CC235" s="131"/>
      <c r="CD235" s="131"/>
      <c r="CE235" s="131"/>
      <c r="CF235" s="131"/>
      <c r="CG235" s="133"/>
      <c r="CH235" s="131"/>
      <c r="CI235" s="131"/>
      <c r="CJ235" s="131"/>
      <c r="CK235" s="131"/>
      <c r="CL235" s="131"/>
      <c r="CM235" s="131"/>
      <c r="CN235" s="131"/>
      <c r="CO235" s="131"/>
      <c r="CP235" s="131"/>
      <c r="CQ235" s="131"/>
      <c r="CR235" s="131"/>
      <c r="CS235" s="131"/>
      <c r="CT235" s="131"/>
      <c r="CU235" s="131"/>
      <c r="CV235" s="131"/>
      <c r="CW235" s="131"/>
      <c r="CX235" s="131"/>
      <c r="CY235" s="131"/>
      <c r="CZ235" s="131"/>
      <c r="DA235" s="131"/>
      <c r="DB235" s="131"/>
      <c r="DC235" s="131"/>
      <c r="DD235" s="131"/>
      <c r="DE235" s="131"/>
      <c r="DF235" s="131"/>
    </row>
  </sheetData>
  <autoFilter ref="A11:DF234"/>
  <mergeCells count="159">
    <mergeCell ref="B234:C234"/>
    <mergeCell ref="CY8:CZ8"/>
    <mergeCell ref="DA8:DB8"/>
    <mergeCell ref="DC8:DD8"/>
    <mergeCell ref="DE8:DF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CY7:CZ7"/>
    <mergeCell ref="DE7:DF7"/>
    <mergeCell ref="K8:K9"/>
    <mergeCell ref="L8:L9"/>
    <mergeCell ref="M8:M9"/>
    <mergeCell ref="N8:N9"/>
    <mergeCell ref="O8:P8"/>
    <mergeCell ref="Q8:R8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CW6:CX6"/>
    <mergeCell ref="CY6:CZ6"/>
    <mergeCell ref="DA6:DB6"/>
    <mergeCell ref="DC6:DD6"/>
    <mergeCell ref="DE6:DF6"/>
    <mergeCell ref="CK6:CL6"/>
    <mergeCell ref="CM6:CN6"/>
    <mergeCell ref="CO6:CP6"/>
    <mergeCell ref="CQ6:CR6"/>
    <mergeCell ref="CS6:CT6"/>
    <mergeCell ref="CU6:CV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AC6:AD6"/>
    <mergeCell ref="AE6:AF6"/>
    <mergeCell ref="AG6:AH6"/>
    <mergeCell ref="AI6:AJ6"/>
    <mergeCell ref="AK6:AL6"/>
    <mergeCell ref="AM6:AN6"/>
    <mergeCell ref="Q6:R6"/>
    <mergeCell ref="S6:T6"/>
    <mergeCell ref="U6:V6"/>
    <mergeCell ref="W6:X6"/>
    <mergeCell ref="Y6:Z6"/>
    <mergeCell ref="AA6:AB6"/>
    <mergeCell ref="G6:G9"/>
    <mergeCell ref="H6:H9"/>
    <mergeCell ref="I6:I9"/>
    <mergeCell ref="J6:J9"/>
    <mergeCell ref="K6:N6"/>
    <mergeCell ref="O6:P6"/>
    <mergeCell ref="A6:A9"/>
    <mergeCell ref="B6:B9"/>
    <mergeCell ref="C6:C9"/>
    <mergeCell ref="D6:D9"/>
    <mergeCell ref="E6:E9"/>
    <mergeCell ref="F6:F9"/>
  </mergeCells>
  <pageMargins left="0" right="0" top="0.19685039370078741" bottom="0.19685039370078741" header="0.11811023622047245" footer="0.11811023622047245"/>
  <pageSetup paperSize="9" scale="7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2022-02-02T07:13:44Z</dcterms:created>
  <dcterms:modified xsi:type="dcterms:W3CDTF">2022-02-02T23:34:30Z</dcterms:modified>
</cp:coreProperties>
</file>