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0275"/>
  </bookViews>
  <sheets>
    <sheet name=" (месяц)  с 01.01.2022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 (месяц)  с 01.01.2022'!$6:$6</definedName>
    <definedName name="_xlnm.Print_Area" localSheetId="0">' (месяц)  с 01.01.2022'!$A$2:$G$64</definedName>
  </definedNames>
  <calcPr calcId="145621"/>
</workbook>
</file>

<file path=xl/calcChain.xml><?xml version="1.0" encoding="utf-8"?>
<calcChain xmlns="http://schemas.openxmlformats.org/spreadsheetml/2006/main">
  <c r="E71" i="1" l="1"/>
  <c r="G62" i="1"/>
  <c r="E62" i="1" s="1"/>
  <c r="D62" i="1"/>
  <c r="G61" i="1"/>
  <c r="E61" i="1"/>
  <c r="D61" i="1"/>
  <c r="E60" i="1"/>
  <c r="D60" i="1"/>
  <c r="D59" i="1"/>
  <c r="G58" i="1"/>
  <c r="G59" i="1" s="1"/>
  <c r="E59" i="1" s="1"/>
  <c r="E58" i="1"/>
  <c r="D58" i="1"/>
  <c r="E57" i="1"/>
  <c r="D57" i="1"/>
  <c r="G56" i="1"/>
  <c r="E56" i="1"/>
  <c r="D56" i="1"/>
  <c r="D63" i="1" s="1"/>
  <c r="G55" i="1"/>
  <c r="E55" i="1"/>
  <c r="D55" i="1"/>
  <c r="E54" i="1"/>
  <c r="D54" i="1"/>
  <c r="G53" i="1"/>
  <c r="E53" i="1" s="1"/>
  <c r="D53" i="1"/>
  <c r="G52" i="1"/>
  <c r="E52" i="1"/>
  <c r="D52" i="1"/>
  <c r="E51" i="1"/>
  <c r="D51" i="1"/>
  <c r="D50" i="1"/>
  <c r="G49" i="1"/>
  <c r="G50" i="1" s="1"/>
  <c r="E50" i="1" s="1"/>
  <c r="E49" i="1"/>
  <c r="D49" i="1"/>
  <c r="E48" i="1"/>
  <c r="D48" i="1"/>
  <c r="G47" i="1"/>
  <c r="E47" i="1"/>
  <c r="D47" i="1"/>
  <c r="G46" i="1"/>
  <c r="E46" i="1"/>
  <c r="D46" i="1"/>
  <c r="E45" i="1"/>
  <c r="D45" i="1"/>
  <c r="G44" i="1"/>
  <c r="E44" i="1" s="1"/>
  <c r="D44" i="1"/>
  <c r="G43" i="1"/>
  <c r="E43" i="1"/>
  <c r="D43" i="1"/>
  <c r="E42" i="1"/>
  <c r="D42" i="1"/>
  <c r="D41" i="1"/>
  <c r="G40" i="1"/>
  <c r="G41" i="1" s="1"/>
  <c r="E41" i="1" s="1"/>
  <c r="E40" i="1"/>
  <c r="D40" i="1"/>
  <c r="E39" i="1"/>
  <c r="D39" i="1"/>
  <c r="G38" i="1"/>
  <c r="E38" i="1"/>
  <c r="D38" i="1"/>
  <c r="G37" i="1"/>
  <c r="E37" i="1"/>
  <c r="D37" i="1"/>
  <c r="E36" i="1"/>
  <c r="D36" i="1"/>
  <c r="D35" i="1"/>
  <c r="G34" i="1"/>
  <c r="E34" i="1"/>
  <c r="D34" i="1"/>
  <c r="G33" i="1"/>
  <c r="E33" i="1" s="1"/>
  <c r="D33" i="1"/>
  <c r="E32" i="1"/>
  <c r="D32" i="1"/>
  <c r="G31" i="1"/>
  <c r="E31" i="1"/>
  <c r="D31" i="1"/>
  <c r="G30" i="1"/>
  <c r="E30" i="1"/>
  <c r="D30" i="1"/>
  <c r="E29" i="1"/>
  <c r="D29" i="1"/>
  <c r="D28" i="1"/>
  <c r="G27" i="1"/>
  <c r="G28" i="1" s="1"/>
  <c r="E28" i="1" s="1"/>
  <c r="E27" i="1"/>
  <c r="D27" i="1"/>
  <c r="E26" i="1"/>
  <c r="D26" i="1"/>
  <c r="D25" i="1"/>
  <c r="G24" i="1"/>
  <c r="E24" i="1" s="1"/>
  <c r="D24" i="1"/>
  <c r="E23" i="1"/>
  <c r="D23" i="1"/>
  <c r="G22" i="1"/>
  <c r="E22" i="1"/>
  <c r="D22" i="1"/>
  <c r="G21" i="1"/>
  <c r="E21" i="1"/>
  <c r="D21" i="1"/>
  <c r="E20" i="1"/>
  <c r="D20" i="1"/>
  <c r="D19" i="1"/>
  <c r="G18" i="1"/>
  <c r="G19" i="1" s="1"/>
  <c r="E19" i="1" s="1"/>
  <c r="E18" i="1"/>
  <c r="D18" i="1"/>
  <c r="E17" i="1"/>
  <c r="D17" i="1"/>
  <c r="D16" i="1"/>
  <c r="G15" i="1"/>
  <c r="E15" i="1" s="1"/>
  <c r="D15" i="1"/>
  <c r="E14" i="1"/>
  <c r="D14" i="1"/>
  <c r="G13" i="1"/>
  <c r="E13" i="1"/>
  <c r="D13" i="1"/>
  <c r="G12" i="1"/>
  <c r="E12" i="1"/>
  <c r="D12" i="1"/>
  <c r="E11" i="1"/>
  <c r="D11" i="1"/>
  <c r="D10" i="1"/>
  <c r="G9" i="1"/>
  <c r="G10" i="1" s="1"/>
  <c r="E10" i="1" s="1"/>
  <c r="E9" i="1"/>
  <c r="D9" i="1"/>
  <c r="G35" i="1" l="1"/>
  <c r="E35" i="1" s="1"/>
  <c r="E63" i="1" s="1"/>
  <c r="G16" i="1"/>
  <c r="E16" i="1" s="1"/>
  <c r="G25" i="1"/>
  <c r="E25" i="1" s="1"/>
  <c r="G63" i="1" l="1"/>
</calcChain>
</file>

<file path=xl/sharedStrings.xml><?xml version="1.0" encoding="utf-8"?>
<sst xmlns="http://schemas.openxmlformats.org/spreadsheetml/2006/main" count="67" uniqueCount="66">
  <si>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2022 году (в расчете на месяц)</t>
  </si>
  <si>
    <t>руб.</t>
  </si>
  <si>
    <t>Наименование МО</t>
  </si>
  <si>
    <t>Дифференцированный подушевой норматив финансирования
 ДПн (руб./год)</t>
  </si>
  <si>
    <t>ВСЕГО, в т.ч.:</t>
  </si>
  <si>
    <t xml:space="preserve">Хабаровский филиал 
АО "СК "СОГАЗ-МЕД"
</t>
  </si>
  <si>
    <t>Численность об-служиваемого населения, застрахованных в системе ОМС на 01.12.21 (чел.)</t>
  </si>
  <si>
    <t>Расчетный объем финансирования</t>
  </si>
  <si>
    <t>Объем финансирования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</si>
  <si>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</si>
  <si>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</si>
  <si>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</si>
  <si>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</si>
  <si>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</si>
  <si>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</si>
  <si>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</si>
  <si>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"Амурская центральная районная больница"  министерства здравоохранения Хабаровского края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</si>
  <si>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</si>
  <si>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</si>
  <si>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</si>
  <si>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</si>
  <si>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</si>
  <si>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</si>
  <si>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</si>
  <si>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</si>
  <si>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</si>
  <si>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</si>
  <si>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</si>
  <si>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</si>
  <si>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</si>
  <si>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</si>
  <si>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</si>
  <si>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</si>
  <si>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</si>
  <si>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</si>
  <si>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</si>
  <si>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</si>
  <si>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</si>
  <si>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</si>
  <si>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</si>
  <si>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</si>
  <si>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</si>
  <si>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</si>
  <si>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</si>
  <si>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</si>
  <si>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</si>
  <si>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</si>
  <si>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</si>
  <si>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</si>
  <si>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</si>
  <si>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</si>
  <si>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</si>
  <si>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</si>
  <si>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</si>
  <si>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</si>
  <si>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</si>
  <si>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</si>
  <si>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</si>
  <si>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</si>
  <si>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</si>
  <si>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</si>
  <si>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</si>
  <si>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</si>
  <si>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</si>
  <si>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</si>
  <si>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Приложение № 9                                               
к Решению Комиссии по разработке ТП ОМС 
от 31.01.2022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</si>
</sst>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0_р_._-;\-* #,##0.0000_р_._-;_-* &quot;-&quot;??_р_._-;_-@_-"/>
    <numFmt numFmtId="167" formatCode="0.0"/>
    <numFmt numFmtId="168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wrapText="1"/>
    </xf>
    <xf numFmtId="0" fontId="4" fillId="0" borderId="0" xfId="2" applyFont="1" applyFill="1" applyBorder="1" applyAlignment="1">
      <alignment horizontal="right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2" borderId="6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0" fontId="6" fillId="0" borderId="8" xfId="0" applyFont="1" applyBorder="1" applyAlignment="1">
      <alignment wrapText="1"/>
    </xf>
    <xf numFmtId="164" fontId="8" fillId="0" borderId="7" xfId="1" applyFont="1" applyBorder="1" applyAlignment="1">
      <alignment vertical="center" wrapText="1"/>
    </xf>
    <xf numFmtId="0" fontId="9" fillId="0" borderId="8" xfId="0" applyFont="1" applyBorder="1" applyAlignment="1">
      <alignment wrapText="1"/>
    </xf>
    <xf numFmtId="0" fontId="9" fillId="2" borderId="8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2" fillId="3" borderId="0" xfId="0" applyFont="1" applyFill="1" applyAlignment="1">
      <alignment wrapText="1"/>
    </xf>
    <xf numFmtId="0" fontId="10" fillId="4" borderId="8" xfId="0" applyFont="1" applyFill="1" applyBorder="1" applyAlignment="1">
      <alignment wrapText="1"/>
    </xf>
    <xf numFmtId="164" fontId="6" fillId="0" borderId="8" xfId="1" applyNumberFormat="1" applyFont="1" applyBorder="1" applyAlignment="1">
      <alignment wrapText="1"/>
    </xf>
    <xf numFmtId="165" fontId="6" fillId="0" borderId="8" xfId="1" applyNumberFormat="1" applyFont="1" applyBorder="1" applyAlignment="1">
      <alignment wrapText="1"/>
    </xf>
    <xf numFmtId="164" fontId="6" fillId="0" borderId="3" xfId="1" applyNumberFormat="1" applyFont="1" applyBorder="1" applyAlignment="1">
      <alignment wrapText="1"/>
    </xf>
    <xf numFmtId="0" fontId="2" fillId="0" borderId="6" xfId="0" applyFont="1" applyBorder="1" applyAlignment="1">
      <alignment wrapText="1"/>
    </xf>
    <xf numFmtId="164" fontId="6" fillId="0" borderId="0" xfId="1" applyNumberFormat="1" applyFont="1" applyBorder="1" applyAlignment="1">
      <alignment wrapText="1"/>
    </xf>
    <xf numFmtId="166" fontId="6" fillId="0" borderId="0" xfId="1" applyNumberFormat="1" applyFont="1" applyBorder="1" applyAlignment="1">
      <alignment wrapText="1"/>
    </xf>
    <xf numFmtId="167" fontId="6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165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wrapText="1"/>
    </xf>
    <xf numFmtId="43" fontId="2" fillId="3" borderId="0" xfId="0" applyNumberFormat="1" applyFont="1" applyFill="1" applyAlignment="1">
      <alignment wrapText="1"/>
    </xf>
    <xf numFmtId="0" fontId="11" fillId="0" borderId="0" xfId="0" applyFont="1" applyAlignment="1">
      <alignment wrapText="1"/>
    </xf>
    <xf numFmtId="0" fontId="12" fillId="0" borderId="8" xfId="0" applyFont="1" applyBorder="1" applyAlignment="1">
      <alignment wrapText="1"/>
    </xf>
    <xf numFmtId="165" fontId="12" fillId="0" borderId="8" xfId="1" applyNumberFormat="1" applyFont="1" applyBorder="1" applyAlignment="1">
      <alignment wrapText="1"/>
    </xf>
    <xf numFmtId="164" fontId="12" fillId="0" borderId="8" xfId="1" applyNumberFormat="1" applyFont="1" applyBorder="1" applyAlignment="1">
      <alignment wrapText="1"/>
    </xf>
    <xf numFmtId="164" fontId="12" fillId="0" borderId="3" xfId="1" applyNumberFormat="1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1" fillId="3" borderId="0" xfId="0" applyFont="1" applyFill="1" applyAlignment="1">
      <alignment wrapText="1"/>
    </xf>
    <xf numFmtId="165" fontId="9" fillId="0" borderId="8" xfId="1" applyNumberFormat="1" applyFont="1" applyBorder="1" applyAlignment="1">
      <alignment wrapText="1"/>
    </xf>
    <xf numFmtId="165" fontId="9" fillId="0" borderId="3" xfId="1" applyNumberFormat="1" applyFont="1" applyBorder="1" applyAlignment="1">
      <alignment wrapText="1"/>
    </xf>
    <xf numFmtId="165" fontId="8" fillId="0" borderId="8" xfId="1" applyNumberFormat="1" applyFont="1" applyBorder="1" applyAlignment="1">
      <alignment wrapText="1"/>
    </xf>
    <xf numFmtId="0" fontId="13" fillId="0" borderId="8" xfId="0" applyFont="1" applyBorder="1" applyAlignment="1">
      <alignment wrapText="1"/>
    </xf>
    <xf numFmtId="0" fontId="2" fillId="2" borderId="7" xfId="0" applyFont="1" applyFill="1" applyBorder="1" applyAlignment="1">
      <alignment wrapText="1"/>
    </xf>
    <xf numFmtId="164" fontId="6" fillId="2" borderId="3" xfId="1" applyNumberFormat="1" applyFont="1" applyFill="1" applyBorder="1" applyAlignment="1">
      <alignment wrapText="1"/>
    </xf>
    <xf numFmtId="164" fontId="12" fillId="2" borderId="3" xfId="1" applyNumberFormat="1" applyFont="1" applyFill="1" applyBorder="1" applyAlignment="1">
      <alignment wrapText="1"/>
    </xf>
    <xf numFmtId="0" fontId="11" fillId="0" borderId="0" xfId="0" applyFont="1" applyBorder="1" applyAlignment="1">
      <alignment wrapText="1"/>
    </xf>
    <xf numFmtId="165" fontId="12" fillId="0" borderId="3" xfId="1" applyNumberFormat="1" applyFont="1" applyBorder="1" applyAlignment="1">
      <alignment wrapText="1"/>
    </xf>
    <xf numFmtId="168" fontId="12" fillId="0" borderId="8" xfId="1" applyNumberFormat="1" applyFont="1" applyBorder="1" applyAlignment="1">
      <alignment wrapText="1"/>
    </xf>
    <xf numFmtId="164" fontId="12" fillId="0" borderId="6" xfId="1" applyNumberFormat="1" applyFont="1" applyBorder="1" applyAlignment="1">
      <alignment wrapText="1"/>
    </xf>
    <xf numFmtId="164" fontId="12" fillId="0" borderId="0" xfId="1" applyNumberFormat="1" applyFont="1" applyBorder="1" applyAlignment="1">
      <alignment wrapText="1"/>
    </xf>
    <xf numFmtId="164" fontId="2" fillId="0" borderId="0" xfId="1" applyFont="1" applyBorder="1" applyAlignment="1">
      <alignment wrapText="1"/>
    </xf>
    <xf numFmtId="164" fontId="2" fillId="0" borderId="0" xfId="0" applyNumberFormat="1" applyFont="1" applyAlignment="1">
      <alignment wrapText="1"/>
    </xf>
    <xf numFmtId="43" fontId="2" fillId="0" borderId="0" xfId="0" applyNumberFormat="1" applyFont="1" applyBorder="1" applyAlignment="1">
      <alignment wrapText="1"/>
    </xf>
    <xf numFmtId="164" fontId="2" fillId="0" borderId="0" xfId="1" applyFont="1" applyAlignment="1">
      <alignment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</cellXfs>
  <cellStyles count="42">
    <cellStyle name="Обычный" xfId="0" builtinId="0"/>
    <cellStyle name="Обычный 2" xfId="3"/>
    <cellStyle name="Обычный 2 2" xfId="4"/>
    <cellStyle name="Обычный 2 3" xfId="5"/>
    <cellStyle name="Обычный 3" xfId="2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71"/>
  <sheetViews>
    <sheetView tabSelected="1" zoomScale="72" zoomScaleNormal="72" zoomScaleSheetLayoutView="53" workbookViewId="0">
      <pane xSplit="2" ySplit="8" topLeftCell="C60" activePane="bottomRight" state="frozen"/>
      <selection activeCell="B1" sqref="B1"/>
      <selection pane="topRight" activeCell="C1" sqref="C1"/>
      <selection pane="bottomLeft" activeCell="B5" sqref="B5"/>
      <selection pane="bottomRight" activeCell="B6" sqref="B6:B7"/>
    </sheetView>
  </sheetViews>
  <sheetFormatPr defaultColWidth="9.140625" defaultRowHeight="18.75" x14ac:dyDescent="0.3"/>
  <cols>
    <col min="1" max="1" width="9" style="1" hidden="1" customWidth="1"/>
    <col min="2" max="2" width="40.7109375" style="1" customWidth="1"/>
    <col min="3" max="3" width="27.28515625" style="1" customWidth="1"/>
    <col min="4" max="4" width="28.85546875" style="1" customWidth="1"/>
    <col min="5" max="5" width="29.42578125" style="1" customWidth="1"/>
    <col min="6" max="6" width="30.28515625" style="1" customWidth="1"/>
    <col min="7" max="7" width="30.7109375" style="1" customWidth="1"/>
    <col min="8" max="8" width="27.85546875" style="3" customWidth="1"/>
    <col min="9" max="9" width="17.28515625" style="3" customWidth="1"/>
    <col min="10" max="10" width="30.5703125" style="3" customWidth="1"/>
    <col min="11" max="11" width="26.42578125" style="3" customWidth="1"/>
    <col min="12" max="12" width="28.5703125" style="3" customWidth="1"/>
    <col min="13" max="13" width="29.28515625" style="3" customWidth="1"/>
    <col min="14" max="14" width="26.7109375" style="3" customWidth="1"/>
    <col min="15" max="15" width="28.85546875" style="3" customWidth="1"/>
    <col min="16" max="16" width="17.85546875" style="3" customWidth="1"/>
    <col min="17" max="17" width="21.28515625" style="3" customWidth="1"/>
    <col min="18" max="19" width="19.28515625" style="1" customWidth="1"/>
    <col min="20" max="20" width="12.85546875" style="1" customWidth="1"/>
    <col min="21" max="21" width="17.7109375" style="1" customWidth="1"/>
    <col min="22" max="23" width="9.140625" style="1"/>
    <col min="24" max="24" width="10.7109375" style="1" bestFit="1" customWidth="1"/>
    <col min="25" max="16384" width="9.140625" style="1"/>
  </cols>
  <sheetData>
    <row r="1" spans="1:24" ht="18" hidden="1" customHeight="1" x14ac:dyDescent="0.3">
      <c r="H1" s="2"/>
      <c r="I1" s="2"/>
    </row>
    <row r="2" spans="1:24" ht="66" customHeight="1" x14ac:dyDescent="0.3">
      <c r="F2" s="62" t="s">
        <v>65</v>
      </c>
      <c r="G2" s="62"/>
      <c r="H2" s="2"/>
      <c r="I2" s="2"/>
    </row>
    <row r="3" spans="1:24" ht="22.9" customHeight="1" x14ac:dyDescent="0.3">
      <c r="F3" s="4"/>
      <c r="G3" s="4"/>
      <c r="H3" s="2"/>
      <c r="I3" s="2"/>
    </row>
    <row r="4" spans="1:24" ht="79.900000000000006" customHeight="1" x14ac:dyDescent="0.3">
      <c r="B4" s="63" t="s">
        <v>0</v>
      </c>
      <c r="C4" s="63"/>
      <c r="D4" s="63"/>
      <c r="E4" s="63"/>
      <c r="F4" s="63"/>
      <c r="G4" s="63"/>
      <c r="H4" s="5"/>
      <c r="I4" s="5"/>
    </row>
    <row r="5" spans="1:24" ht="27" customHeight="1" x14ac:dyDescent="0.3">
      <c r="B5" s="6"/>
      <c r="C5" s="6"/>
      <c r="D5" s="6"/>
      <c r="E5" s="6"/>
      <c r="F5" s="64" t="s">
        <v>1</v>
      </c>
      <c r="G5" s="64"/>
      <c r="H5" s="7"/>
      <c r="I5" s="7"/>
    </row>
    <row r="6" spans="1:24" s="8" customFormat="1" ht="43.9" customHeight="1" x14ac:dyDescent="0.3">
      <c r="B6" s="65" t="s">
        <v>2</v>
      </c>
      <c r="C6" s="67" t="s">
        <v>3</v>
      </c>
      <c r="D6" s="69" t="s">
        <v>4</v>
      </c>
      <c r="E6" s="70"/>
      <c r="F6" s="71" t="s">
        <v>5</v>
      </c>
      <c r="G6" s="72"/>
      <c r="H6" s="9"/>
      <c r="I6" s="73"/>
      <c r="J6" s="10"/>
      <c r="K6" s="10"/>
      <c r="L6" s="10"/>
      <c r="M6" s="10"/>
      <c r="N6" s="10"/>
      <c r="O6" s="10"/>
      <c r="P6" s="10"/>
      <c r="Q6" s="10"/>
    </row>
    <row r="7" spans="1:24" s="8" customFormat="1" ht="124.9" customHeight="1" x14ac:dyDescent="0.3">
      <c r="B7" s="66"/>
      <c r="C7" s="68"/>
      <c r="D7" s="11" t="s">
        <v>6</v>
      </c>
      <c r="E7" s="12" t="s">
        <v>7</v>
      </c>
      <c r="F7" s="11" t="s">
        <v>6</v>
      </c>
      <c r="G7" s="13" t="s">
        <v>8</v>
      </c>
      <c r="H7" s="14"/>
      <c r="I7" s="15"/>
      <c r="J7" s="10"/>
      <c r="K7" s="60"/>
      <c r="L7" s="60"/>
      <c r="M7" s="10"/>
      <c r="N7" s="10"/>
      <c r="O7" s="7"/>
      <c r="P7" s="10"/>
      <c r="Q7" s="10"/>
      <c r="W7" s="16"/>
      <c r="X7" s="16"/>
    </row>
    <row r="8" spans="1:24" ht="22.5" customHeight="1" x14ac:dyDescent="0.3">
      <c r="B8" s="17" t="s">
        <v>9</v>
      </c>
      <c r="C8" s="18"/>
      <c r="D8" s="19">
        <v>567798</v>
      </c>
      <c r="E8" s="20"/>
      <c r="F8" s="19"/>
      <c r="G8" s="21"/>
      <c r="H8" s="22"/>
      <c r="I8" s="23"/>
      <c r="K8" s="60"/>
      <c r="L8" s="60"/>
      <c r="W8" s="24"/>
      <c r="X8" s="24"/>
    </row>
    <row r="9" spans="1:24" ht="93.75" x14ac:dyDescent="0.3">
      <c r="A9" s="1">
        <v>1</v>
      </c>
      <c r="B9" s="25" t="s">
        <v>10</v>
      </c>
      <c r="C9" s="26">
        <v>1401.9</v>
      </c>
      <c r="D9" s="27">
        <f>F9</f>
        <v>598266</v>
      </c>
      <c r="E9" s="26">
        <f>G9</f>
        <v>69892425.450000003</v>
      </c>
      <c r="F9" s="27">
        <v>598266</v>
      </c>
      <c r="G9" s="28">
        <f>ROUND(F9*$C$9/12,2)</f>
        <v>69892425.450000003</v>
      </c>
      <c r="H9" s="29"/>
      <c r="J9" s="30"/>
      <c r="K9" s="30"/>
      <c r="L9" s="30"/>
      <c r="M9" s="31"/>
      <c r="N9" s="30"/>
      <c r="O9" s="30"/>
      <c r="P9" s="32"/>
      <c r="Q9" s="33"/>
      <c r="R9" s="34"/>
      <c r="S9" s="34"/>
      <c r="T9" s="34"/>
      <c r="U9" s="35"/>
      <c r="W9" s="24"/>
      <c r="X9" s="36"/>
    </row>
    <row r="10" spans="1:24" s="37" customFormat="1" ht="20.25" x14ac:dyDescent="0.3">
      <c r="B10" s="38" t="s">
        <v>11</v>
      </c>
      <c r="C10" s="26"/>
      <c r="D10" s="39">
        <f t="shared" ref="D10:E62" si="0">F10</f>
        <v>598266</v>
      </c>
      <c r="E10" s="40">
        <f t="shared" si="0"/>
        <v>69892425.450000003</v>
      </c>
      <c r="F10" s="39">
        <v>598266</v>
      </c>
      <c r="G10" s="41">
        <f t="shared" ref="G10" si="1">G9</f>
        <v>69892425.450000003</v>
      </c>
      <c r="H10" s="42"/>
      <c r="I10" s="3"/>
      <c r="J10" s="30"/>
      <c r="K10" s="30"/>
      <c r="L10" s="30"/>
      <c r="M10" s="31"/>
      <c r="N10" s="30"/>
      <c r="O10" s="30"/>
      <c r="P10" s="32"/>
      <c r="Q10" s="33"/>
      <c r="R10" s="34"/>
      <c r="S10" s="34"/>
      <c r="T10" s="34"/>
      <c r="U10" s="35"/>
      <c r="W10" s="43"/>
      <c r="X10" s="36"/>
    </row>
    <row r="11" spans="1:24" ht="20.25" x14ac:dyDescent="0.3">
      <c r="B11" s="17" t="s">
        <v>12</v>
      </c>
      <c r="C11" s="26"/>
      <c r="D11" s="27">
        <f t="shared" si="0"/>
        <v>0</v>
      </c>
      <c r="E11" s="26">
        <f t="shared" si="0"/>
        <v>0</v>
      </c>
      <c r="F11" s="44">
        <v>0</v>
      </c>
      <c r="G11" s="45"/>
      <c r="H11" s="29"/>
      <c r="J11" s="30"/>
      <c r="K11" s="30"/>
      <c r="L11" s="30"/>
      <c r="M11" s="31"/>
      <c r="N11" s="30"/>
      <c r="O11" s="30"/>
      <c r="P11" s="32"/>
      <c r="Q11" s="33"/>
      <c r="R11" s="34"/>
      <c r="S11" s="34"/>
      <c r="T11" s="34"/>
      <c r="U11" s="35"/>
      <c r="W11" s="24"/>
      <c r="X11" s="36"/>
    </row>
    <row r="12" spans="1:24" ht="105.6" customHeight="1" x14ac:dyDescent="0.3">
      <c r="A12" s="1">
        <v>2</v>
      </c>
      <c r="B12" s="25" t="s">
        <v>13</v>
      </c>
      <c r="C12" s="26">
        <v>1824.3</v>
      </c>
      <c r="D12" s="27">
        <f t="shared" si="0"/>
        <v>234538</v>
      </c>
      <c r="E12" s="26">
        <f t="shared" si="0"/>
        <v>35655639.450000003</v>
      </c>
      <c r="F12" s="27">
        <v>234538</v>
      </c>
      <c r="G12" s="28">
        <f>ROUND(F12*$C$12/12,2)</f>
        <v>35655639.450000003</v>
      </c>
      <c r="H12" s="29"/>
      <c r="J12" s="30"/>
      <c r="K12" s="30"/>
      <c r="L12" s="30"/>
      <c r="M12" s="31"/>
      <c r="N12" s="30"/>
      <c r="O12" s="30"/>
      <c r="P12" s="32"/>
      <c r="Q12" s="33"/>
      <c r="R12" s="34"/>
      <c r="S12" s="34"/>
      <c r="T12" s="34"/>
      <c r="U12" s="35"/>
      <c r="W12" s="24"/>
      <c r="X12" s="36"/>
    </row>
    <row r="13" spans="1:24" s="37" customFormat="1" ht="41.25" customHeight="1" x14ac:dyDescent="0.3">
      <c r="B13" s="38" t="s">
        <v>14</v>
      </c>
      <c r="C13" s="26"/>
      <c r="D13" s="39">
        <f t="shared" si="0"/>
        <v>234538</v>
      </c>
      <c r="E13" s="40">
        <f t="shared" si="0"/>
        <v>35655639.450000003</v>
      </c>
      <c r="F13" s="39">
        <v>234538</v>
      </c>
      <c r="G13" s="41">
        <f t="shared" ref="G13" si="2">G12</f>
        <v>35655639.450000003</v>
      </c>
      <c r="H13" s="42"/>
      <c r="I13" s="3"/>
      <c r="J13" s="30"/>
      <c r="K13" s="30"/>
      <c r="L13" s="30"/>
      <c r="M13" s="31"/>
      <c r="N13" s="30"/>
      <c r="O13" s="30"/>
      <c r="P13" s="32"/>
      <c r="Q13" s="33"/>
      <c r="R13" s="34"/>
      <c r="S13" s="34"/>
      <c r="T13" s="34"/>
      <c r="U13" s="35"/>
      <c r="W13" s="43"/>
      <c r="X13" s="36"/>
    </row>
    <row r="14" spans="1:24" ht="20.25" x14ac:dyDescent="0.3">
      <c r="B14" s="17" t="s">
        <v>15</v>
      </c>
      <c r="C14" s="26"/>
      <c r="D14" s="27">
        <f t="shared" si="0"/>
        <v>0</v>
      </c>
      <c r="E14" s="26">
        <f t="shared" si="0"/>
        <v>0</v>
      </c>
      <c r="F14" s="46">
        <v>0</v>
      </c>
      <c r="G14" s="45"/>
      <c r="H14" s="29"/>
      <c r="J14" s="30"/>
      <c r="K14" s="30"/>
      <c r="L14" s="30"/>
      <c r="M14" s="31"/>
      <c r="N14" s="30"/>
      <c r="O14" s="30"/>
      <c r="P14" s="32"/>
      <c r="Q14" s="33"/>
      <c r="R14" s="34"/>
      <c r="S14" s="34"/>
      <c r="T14" s="34"/>
      <c r="U14" s="35"/>
      <c r="W14" s="24"/>
      <c r="X14" s="36"/>
    </row>
    <row r="15" spans="1:24" ht="70.150000000000006" customHeight="1" x14ac:dyDescent="0.3">
      <c r="A15" s="1">
        <v>3</v>
      </c>
      <c r="B15" s="25" t="s">
        <v>16</v>
      </c>
      <c r="C15" s="26">
        <v>966.6</v>
      </c>
      <c r="D15" s="27">
        <f t="shared" si="0"/>
        <v>62885</v>
      </c>
      <c r="E15" s="26">
        <f t="shared" si="0"/>
        <v>5065386.75</v>
      </c>
      <c r="F15" s="27">
        <v>62885</v>
      </c>
      <c r="G15" s="28">
        <f>ROUND(F15*$C$15/12,2)</f>
        <v>5065386.75</v>
      </c>
      <c r="H15" s="29"/>
      <c r="J15" s="30"/>
      <c r="K15" s="30"/>
      <c r="L15" s="30"/>
      <c r="M15" s="31"/>
      <c r="N15" s="30"/>
      <c r="O15" s="30"/>
      <c r="P15" s="32"/>
      <c r="Q15" s="33"/>
      <c r="R15" s="34"/>
      <c r="S15" s="34"/>
      <c r="T15" s="34"/>
      <c r="U15" s="35"/>
      <c r="W15" s="24"/>
      <c r="X15" s="36"/>
    </row>
    <row r="16" spans="1:24" s="37" customFormat="1" ht="20.25" x14ac:dyDescent="0.3">
      <c r="B16" s="38" t="s">
        <v>17</v>
      </c>
      <c r="C16" s="26"/>
      <c r="D16" s="39">
        <f t="shared" si="0"/>
        <v>62885</v>
      </c>
      <c r="E16" s="40">
        <f t="shared" si="0"/>
        <v>5065386.75</v>
      </c>
      <c r="F16" s="39">
        <v>62885</v>
      </c>
      <c r="G16" s="41">
        <f t="shared" ref="G16" si="3">G15</f>
        <v>5065386.75</v>
      </c>
      <c r="H16" s="42"/>
      <c r="I16" s="3"/>
      <c r="J16" s="30"/>
      <c r="K16" s="30"/>
      <c r="L16" s="30"/>
      <c r="M16" s="31"/>
      <c r="N16" s="30"/>
      <c r="O16" s="30"/>
      <c r="P16" s="32"/>
      <c r="Q16" s="33"/>
      <c r="R16" s="34"/>
      <c r="S16" s="34"/>
      <c r="T16" s="34"/>
      <c r="U16" s="35"/>
      <c r="W16" s="43"/>
      <c r="X16" s="36"/>
    </row>
    <row r="17" spans="1:24" ht="20.25" x14ac:dyDescent="0.3">
      <c r="B17" s="17" t="s">
        <v>18</v>
      </c>
      <c r="C17" s="26"/>
      <c r="D17" s="27">
        <f t="shared" si="0"/>
        <v>0</v>
      </c>
      <c r="E17" s="26">
        <f t="shared" si="0"/>
        <v>0</v>
      </c>
      <c r="F17" s="44">
        <v>0</v>
      </c>
      <c r="G17" s="45"/>
      <c r="H17" s="29"/>
      <c r="J17" s="30"/>
      <c r="K17" s="30"/>
      <c r="L17" s="30"/>
      <c r="M17" s="31"/>
      <c r="N17" s="30"/>
      <c r="O17" s="30"/>
      <c r="P17" s="32"/>
      <c r="Q17" s="33"/>
      <c r="R17" s="34"/>
      <c r="S17" s="34"/>
      <c r="T17" s="34"/>
      <c r="U17" s="35"/>
      <c r="W17" s="24"/>
      <c r="X17" s="36"/>
    </row>
    <row r="18" spans="1:24" ht="78.599999999999994" customHeight="1" x14ac:dyDescent="0.3">
      <c r="A18" s="1">
        <v>4</v>
      </c>
      <c r="B18" s="25" t="s">
        <v>19</v>
      </c>
      <c r="C18" s="26">
        <v>894.9</v>
      </c>
      <c r="D18" s="27">
        <f t="shared" si="0"/>
        <v>33090</v>
      </c>
      <c r="E18" s="26">
        <f t="shared" si="0"/>
        <v>2467686.75</v>
      </c>
      <c r="F18" s="27">
        <v>33090</v>
      </c>
      <c r="G18" s="28">
        <f>ROUND(F18*$C$18/12,2)</f>
        <v>2467686.75</v>
      </c>
      <c r="H18" s="29"/>
      <c r="J18" s="30"/>
      <c r="K18" s="30"/>
      <c r="L18" s="30"/>
      <c r="M18" s="31"/>
      <c r="N18" s="30"/>
      <c r="O18" s="30"/>
      <c r="P18" s="32"/>
      <c r="Q18" s="33"/>
      <c r="R18" s="34"/>
      <c r="S18" s="34"/>
      <c r="T18" s="34"/>
      <c r="U18" s="35"/>
      <c r="W18" s="24"/>
      <c r="X18" s="36"/>
    </row>
    <row r="19" spans="1:24" s="37" customFormat="1" ht="20.25" x14ac:dyDescent="0.3">
      <c r="B19" s="38" t="s">
        <v>20</v>
      </c>
      <c r="C19" s="26"/>
      <c r="D19" s="39">
        <f t="shared" si="0"/>
        <v>33090</v>
      </c>
      <c r="E19" s="40">
        <f t="shared" si="0"/>
        <v>2467686.75</v>
      </c>
      <c r="F19" s="39">
        <v>33090</v>
      </c>
      <c r="G19" s="41">
        <f t="shared" ref="G19" si="4">G18</f>
        <v>2467686.75</v>
      </c>
      <c r="H19" s="42"/>
      <c r="I19" s="3"/>
      <c r="J19" s="30"/>
      <c r="K19" s="30"/>
      <c r="L19" s="30"/>
      <c r="M19" s="31"/>
      <c r="N19" s="30"/>
      <c r="O19" s="30"/>
      <c r="P19" s="32"/>
      <c r="Q19" s="33"/>
      <c r="R19" s="34"/>
      <c r="S19" s="34"/>
      <c r="T19" s="34"/>
      <c r="U19" s="35"/>
      <c r="W19" s="43"/>
      <c r="X19" s="36"/>
    </row>
    <row r="20" spans="1:24" ht="20.25" x14ac:dyDescent="0.3">
      <c r="B20" s="17" t="s">
        <v>21</v>
      </c>
      <c r="C20" s="26"/>
      <c r="D20" s="27">
        <f t="shared" si="0"/>
        <v>0</v>
      </c>
      <c r="E20" s="26">
        <f t="shared" si="0"/>
        <v>0</v>
      </c>
      <c r="F20" s="44">
        <v>0</v>
      </c>
      <c r="G20" s="45"/>
      <c r="H20" s="29"/>
      <c r="J20" s="30"/>
      <c r="K20" s="30"/>
      <c r="L20" s="30"/>
      <c r="M20" s="31"/>
      <c r="N20" s="30"/>
      <c r="O20" s="30"/>
      <c r="P20" s="32"/>
      <c r="Q20" s="33"/>
      <c r="R20" s="34"/>
      <c r="S20" s="34"/>
      <c r="T20" s="34"/>
      <c r="U20" s="35"/>
      <c r="W20" s="24"/>
      <c r="X20" s="36"/>
    </row>
    <row r="21" spans="1:24" ht="101.25" x14ac:dyDescent="0.3">
      <c r="A21" s="1">
        <v>5</v>
      </c>
      <c r="B21" s="47" t="s">
        <v>22</v>
      </c>
      <c r="C21" s="26">
        <v>711.3</v>
      </c>
      <c r="D21" s="27">
        <f t="shared" si="0"/>
        <v>21570</v>
      </c>
      <c r="E21" s="26">
        <f t="shared" si="0"/>
        <v>1278561.75</v>
      </c>
      <c r="F21" s="27">
        <v>21570</v>
      </c>
      <c r="G21" s="28">
        <f>ROUND(F21*$C$21/12,2)</f>
        <v>1278561.75</v>
      </c>
      <c r="H21" s="29"/>
      <c r="J21" s="30"/>
      <c r="K21" s="30"/>
      <c r="L21" s="30"/>
      <c r="M21" s="31"/>
      <c r="N21" s="30"/>
      <c r="O21" s="30"/>
      <c r="P21" s="32"/>
      <c r="Q21" s="33"/>
      <c r="R21" s="34"/>
      <c r="S21" s="34"/>
      <c r="T21" s="34"/>
      <c r="U21" s="35"/>
      <c r="W21" s="24"/>
      <c r="X21" s="36"/>
    </row>
    <row r="22" spans="1:24" s="37" customFormat="1" ht="20.25" x14ac:dyDescent="0.3">
      <c r="B22" s="38" t="s">
        <v>23</v>
      </c>
      <c r="C22" s="26"/>
      <c r="D22" s="39">
        <f t="shared" si="0"/>
        <v>21570</v>
      </c>
      <c r="E22" s="40">
        <f t="shared" si="0"/>
        <v>1278561.75</v>
      </c>
      <c r="F22" s="39">
        <v>21570</v>
      </c>
      <c r="G22" s="41">
        <f t="shared" ref="G22" si="5">G21</f>
        <v>1278561.75</v>
      </c>
      <c r="H22" s="42"/>
      <c r="I22" s="3"/>
      <c r="J22" s="30"/>
      <c r="K22" s="30"/>
      <c r="L22" s="30"/>
      <c r="M22" s="31"/>
      <c r="N22" s="30"/>
      <c r="O22" s="30"/>
      <c r="P22" s="32"/>
      <c r="Q22" s="33"/>
      <c r="R22" s="34"/>
      <c r="S22" s="34"/>
      <c r="T22" s="34"/>
      <c r="U22" s="35"/>
      <c r="W22" s="43"/>
      <c r="X22" s="36"/>
    </row>
    <row r="23" spans="1:24" ht="20.25" x14ac:dyDescent="0.3">
      <c r="B23" s="17" t="s">
        <v>24</v>
      </c>
      <c r="C23" s="26"/>
      <c r="D23" s="27">
        <f t="shared" si="0"/>
        <v>0</v>
      </c>
      <c r="E23" s="26">
        <f t="shared" si="0"/>
        <v>0</v>
      </c>
      <c r="F23" s="44">
        <v>0</v>
      </c>
      <c r="G23" s="45"/>
      <c r="H23" s="29"/>
      <c r="J23" s="30"/>
      <c r="K23" s="30"/>
      <c r="L23" s="30"/>
      <c r="M23" s="31"/>
      <c r="N23" s="30"/>
      <c r="O23" s="30"/>
      <c r="P23" s="32"/>
      <c r="Q23" s="33"/>
      <c r="R23" s="34"/>
      <c r="S23" s="34"/>
      <c r="T23" s="34"/>
      <c r="U23" s="35"/>
      <c r="W23" s="24"/>
      <c r="X23" s="36"/>
    </row>
    <row r="24" spans="1:24" ht="101.25" x14ac:dyDescent="0.3">
      <c r="A24" s="1">
        <v>6</v>
      </c>
      <c r="B24" s="47" t="s">
        <v>25</v>
      </c>
      <c r="C24" s="26">
        <v>1495.4</v>
      </c>
      <c r="D24" s="27">
        <f t="shared" si="0"/>
        <v>2387</v>
      </c>
      <c r="E24" s="26">
        <f t="shared" si="0"/>
        <v>297459.98</v>
      </c>
      <c r="F24" s="27">
        <v>2387</v>
      </c>
      <c r="G24" s="28">
        <f>ROUND(F24*$C$24/12,2)</f>
        <v>297459.98</v>
      </c>
      <c r="H24" s="29"/>
      <c r="J24" s="30"/>
      <c r="K24" s="30"/>
      <c r="L24" s="30"/>
      <c r="M24" s="31"/>
      <c r="N24" s="30"/>
      <c r="O24" s="30"/>
      <c r="P24" s="32"/>
      <c r="Q24" s="33"/>
      <c r="R24" s="34"/>
      <c r="S24" s="34"/>
      <c r="T24" s="34"/>
      <c r="U24" s="35"/>
      <c r="W24" s="24"/>
      <c r="X24" s="36"/>
    </row>
    <row r="25" spans="1:24" s="37" customFormat="1" ht="20.25" x14ac:dyDescent="0.3">
      <c r="B25" s="38" t="s">
        <v>26</v>
      </c>
      <c r="C25" s="26"/>
      <c r="D25" s="39">
        <f t="shared" si="0"/>
        <v>2387</v>
      </c>
      <c r="E25" s="40">
        <f t="shared" si="0"/>
        <v>297459.98</v>
      </c>
      <c r="F25" s="39">
        <v>2387</v>
      </c>
      <c r="G25" s="41">
        <f t="shared" ref="G25" si="6">G24</f>
        <v>297459.98</v>
      </c>
      <c r="H25" s="42"/>
      <c r="I25" s="3"/>
      <c r="J25" s="30"/>
      <c r="K25" s="30"/>
      <c r="L25" s="30"/>
      <c r="M25" s="31"/>
      <c r="N25" s="30"/>
      <c r="O25" s="30"/>
      <c r="P25" s="32"/>
      <c r="Q25" s="33"/>
      <c r="R25" s="34"/>
      <c r="S25" s="34"/>
      <c r="T25" s="34"/>
      <c r="U25" s="35"/>
      <c r="W25" s="43"/>
      <c r="X25" s="36"/>
    </row>
    <row r="26" spans="1:24" ht="20.25" x14ac:dyDescent="0.3">
      <c r="B26" s="17" t="s">
        <v>27</v>
      </c>
      <c r="C26" s="26"/>
      <c r="D26" s="27">
        <f t="shared" si="0"/>
        <v>0</v>
      </c>
      <c r="E26" s="26">
        <f t="shared" si="0"/>
        <v>0</v>
      </c>
      <c r="F26" s="44">
        <v>0</v>
      </c>
      <c r="G26" s="45"/>
      <c r="H26" s="29"/>
      <c r="J26" s="30"/>
      <c r="K26" s="30"/>
      <c r="L26" s="30"/>
      <c r="M26" s="31"/>
      <c r="N26" s="30"/>
      <c r="O26" s="30"/>
      <c r="P26" s="32"/>
      <c r="Q26" s="33"/>
      <c r="R26" s="34"/>
      <c r="S26" s="34"/>
      <c r="T26" s="34"/>
      <c r="U26" s="35"/>
      <c r="W26" s="24"/>
      <c r="X26" s="36"/>
    </row>
    <row r="27" spans="1:24" ht="101.25" x14ac:dyDescent="0.3">
      <c r="A27" s="1">
        <v>7</v>
      </c>
      <c r="B27" s="47" t="s">
        <v>28</v>
      </c>
      <c r="C27" s="26">
        <v>998.4</v>
      </c>
      <c r="D27" s="27">
        <f t="shared" si="0"/>
        <v>27301</v>
      </c>
      <c r="E27" s="26">
        <f t="shared" si="0"/>
        <v>2271443.2000000002</v>
      </c>
      <c r="F27" s="27">
        <v>27301</v>
      </c>
      <c r="G27" s="28">
        <f>ROUND(F27*$C$27/12,2)</f>
        <v>2271443.2000000002</v>
      </c>
      <c r="H27" s="29"/>
      <c r="J27" s="30"/>
      <c r="K27" s="30"/>
      <c r="L27" s="30"/>
      <c r="M27" s="31"/>
      <c r="N27" s="30"/>
      <c r="O27" s="30"/>
      <c r="P27" s="32"/>
      <c r="Q27" s="33"/>
      <c r="R27" s="34"/>
      <c r="S27" s="34"/>
      <c r="T27" s="34"/>
      <c r="U27" s="35"/>
      <c r="W27" s="24"/>
      <c r="X27" s="36"/>
    </row>
    <row r="28" spans="1:24" s="37" customFormat="1" ht="40.5" x14ac:dyDescent="0.3">
      <c r="B28" s="38" t="s">
        <v>29</v>
      </c>
      <c r="C28" s="26"/>
      <c r="D28" s="39">
        <f t="shared" si="0"/>
        <v>27301</v>
      </c>
      <c r="E28" s="40">
        <f t="shared" si="0"/>
        <v>2271443.2000000002</v>
      </c>
      <c r="F28" s="39">
        <v>27301</v>
      </c>
      <c r="G28" s="41">
        <f t="shared" ref="G28" si="7">G27</f>
        <v>2271443.2000000002</v>
      </c>
      <c r="H28" s="42"/>
      <c r="I28" s="3"/>
      <c r="J28" s="30"/>
      <c r="K28" s="30"/>
      <c r="L28" s="30"/>
      <c r="M28" s="31"/>
      <c r="N28" s="30"/>
      <c r="O28" s="30"/>
      <c r="P28" s="32"/>
      <c r="Q28" s="33"/>
      <c r="R28" s="34"/>
      <c r="S28" s="34"/>
      <c r="T28" s="34"/>
      <c r="U28" s="35"/>
      <c r="W28" s="43"/>
      <c r="X28" s="36"/>
    </row>
    <row r="29" spans="1:24" ht="20.25" x14ac:dyDescent="0.3">
      <c r="B29" s="17" t="s">
        <v>30</v>
      </c>
      <c r="C29" s="26"/>
      <c r="D29" s="27">
        <f t="shared" si="0"/>
        <v>0</v>
      </c>
      <c r="E29" s="26">
        <f t="shared" si="0"/>
        <v>0</v>
      </c>
      <c r="F29" s="44">
        <v>0</v>
      </c>
      <c r="G29" s="45"/>
      <c r="H29" s="29"/>
      <c r="J29" s="30"/>
      <c r="K29" s="30"/>
      <c r="L29" s="30"/>
      <c r="M29" s="31"/>
      <c r="N29" s="30"/>
      <c r="O29" s="30"/>
      <c r="P29" s="32"/>
      <c r="Q29" s="33"/>
      <c r="R29" s="34"/>
      <c r="S29" s="34"/>
      <c r="T29" s="34"/>
      <c r="U29" s="35"/>
      <c r="W29" s="24"/>
      <c r="X29" s="36"/>
    </row>
    <row r="30" spans="1:24" ht="75" x14ac:dyDescent="0.3">
      <c r="A30" s="1">
        <v>8</v>
      </c>
      <c r="B30" s="25" t="s">
        <v>31</v>
      </c>
      <c r="C30" s="26">
        <v>711.3</v>
      </c>
      <c r="D30" s="27">
        <f t="shared" si="0"/>
        <v>23253</v>
      </c>
      <c r="E30" s="26">
        <f t="shared" si="0"/>
        <v>1378321.58</v>
      </c>
      <c r="F30" s="27">
        <v>23253</v>
      </c>
      <c r="G30" s="28">
        <f>ROUND(F30*$C$30/12,2)</f>
        <v>1378321.58</v>
      </c>
      <c r="H30" s="29"/>
      <c r="J30" s="30"/>
      <c r="K30" s="30"/>
      <c r="L30" s="30"/>
      <c r="M30" s="31"/>
      <c r="N30" s="30"/>
      <c r="O30" s="30"/>
      <c r="P30" s="32"/>
      <c r="Q30" s="33"/>
      <c r="R30" s="34"/>
      <c r="S30" s="34"/>
      <c r="T30" s="34"/>
      <c r="U30" s="35"/>
      <c r="W30" s="24"/>
      <c r="X30" s="36"/>
    </row>
    <row r="31" spans="1:24" s="37" customFormat="1" ht="20.25" x14ac:dyDescent="0.3">
      <c r="B31" s="38" t="s">
        <v>32</v>
      </c>
      <c r="C31" s="26"/>
      <c r="D31" s="39">
        <f t="shared" si="0"/>
        <v>23253</v>
      </c>
      <c r="E31" s="40">
        <f t="shared" si="0"/>
        <v>1378321.58</v>
      </c>
      <c r="F31" s="39">
        <v>23253</v>
      </c>
      <c r="G31" s="41">
        <f t="shared" ref="G31" si="8">G30</f>
        <v>1378321.58</v>
      </c>
      <c r="H31" s="42"/>
      <c r="I31" s="3"/>
      <c r="J31" s="30"/>
      <c r="K31" s="30"/>
      <c r="L31" s="30"/>
      <c r="M31" s="31"/>
      <c r="N31" s="30"/>
      <c r="O31" s="30"/>
      <c r="P31" s="32"/>
      <c r="Q31" s="33"/>
      <c r="R31" s="34"/>
      <c r="S31" s="34"/>
      <c r="T31" s="34"/>
      <c r="U31" s="35"/>
      <c r="W31" s="43"/>
      <c r="X31" s="36"/>
    </row>
    <row r="32" spans="1:24" ht="40.5" x14ac:dyDescent="0.3">
      <c r="B32" s="17" t="s">
        <v>33</v>
      </c>
      <c r="C32" s="26"/>
      <c r="D32" s="27">
        <f t="shared" si="0"/>
        <v>0</v>
      </c>
      <c r="E32" s="26">
        <f t="shared" si="0"/>
        <v>0</v>
      </c>
      <c r="F32" s="44">
        <v>0</v>
      </c>
      <c r="G32" s="45"/>
      <c r="H32" s="29"/>
      <c r="J32" s="30"/>
      <c r="K32" s="30"/>
      <c r="L32" s="30"/>
      <c r="M32" s="31"/>
      <c r="N32" s="30"/>
      <c r="O32" s="30"/>
      <c r="P32" s="32"/>
      <c r="Q32" s="33"/>
      <c r="R32" s="34"/>
      <c r="S32" s="34"/>
      <c r="T32" s="34"/>
      <c r="U32" s="35"/>
      <c r="W32" s="24"/>
      <c r="X32" s="36"/>
    </row>
    <row r="33" spans="1:24" ht="75" x14ac:dyDescent="0.3">
      <c r="A33" s="1">
        <v>9</v>
      </c>
      <c r="B33" s="48" t="s">
        <v>34</v>
      </c>
      <c r="C33" s="26">
        <v>698.7</v>
      </c>
      <c r="D33" s="27">
        <f t="shared" si="0"/>
        <v>12870</v>
      </c>
      <c r="E33" s="26">
        <f t="shared" si="0"/>
        <v>749355.75</v>
      </c>
      <c r="F33" s="27">
        <v>12870</v>
      </c>
      <c r="G33" s="49">
        <f>ROUND(F33*$C$33/12,2)</f>
        <v>749355.75</v>
      </c>
      <c r="H33" s="29"/>
      <c r="J33" s="30"/>
      <c r="K33" s="30"/>
      <c r="L33" s="30"/>
      <c r="M33" s="31"/>
      <c r="N33" s="30"/>
      <c r="O33" s="30"/>
      <c r="P33" s="32"/>
      <c r="Q33" s="33"/>
      <c r="R33" s="34"/>
      <c r="S33" s="34"/>
      <c r="T33" s="34"/>
      <c r="U33" s="35"/>
      <c r="W33" s="24"/>
      <c r="X33" s="36"/>
    </row>
    <row r="34" spans="1:24" ht="85.9" customHeight="1" x14ac:dyDescent="0.3">
      <c r="A34" s="1">
        <v>10</v>
      </c>
      <c r="B34" s="47" t="s">
        <v>35</v>
      </c>
      <c r="C34" s="26">
        <v>681.4</v>
      </c>
      <c r="D34" s="27">
        <f t="shared" si="0"/>
        <v>57245</v>
      </c>
      <c r="E34" s="26">
        <f t="shared" si="0"/>
        <v>3250561.92</v>
      </c>
      <c r="F34" s="27">
        <v>57245</v>
      </c>
      <c r="G34" s="49">
        <f>ROUND(F34*$C$34/12,2)</f>
        <v>3250561.92</v>
      </c>
      <c r="H34" s="29"/>
      <c r="J34" s="30"/>
      <c r="K34" s="30"/>
      <c r="L34" s="30"/>
      <c r="M34" s="31"/>
      <c r="N34" s="30"/>
      <c r="O34" s="30"/>
      <c r="P34" s="32"/>
      <c r="Q34" s="33"/>
      <c r="R34" s="34"/>
      <c r="S34" s="34"/>
      <c r="T34" s="34"/>
      <c r="U34" s="35"/>
      <c r="W34" s="24"/>
      <c r="X34" s="36"/>
    </row>
    <row r="35" spans="1:24" s="37" customFormat="1" ht="32.450000000000003" customHeight="1" x14ac:dyDescent="0.3">
      <c r="B35" s="38" t="s">
        <v>36</v>
      </c>
      <c r="C35" s="26"/>
      <c r="D35" s="39">
        <f t="shared" si="0"/>
        <v>70115</v>
      </c>
      <c r="E35" s="40">
        <f t="shared" si="0"/>
        <v>3999917.67</v>
      </c>
      <c r="F35" s="39">
        <v>70115</v>
      </c>
      <c r="G35" s="41">
        <f t="shared" ref="G35" si="9">G33+G34</f>
        <v>3999917.67</v>
      </c>
      <c r="H35" s="42"/>
      <c r="I35" s="3"/>
      <c r="J35" s="30"/>
      <c r="K35" s="30"/>
      <c r="L35" s="30"/>
      <c r="M35" s="31"/>
      <c r="N35" s="30"/>
      <c r="O35" s="30"/>
      <c r="P35" s="32"/>
      <c r="Q35" s="33"/>
      <c r="R35" s="34"/>
      <c r="S35" s="34"/>
      <c r="T35" s="34"/>
      <c r="U35" s="35"/>
      <c r="W35" s="43"/>
      <c r="X35" s="36"/>
    </row>
    <row r="36" spans="1:24" ht="20.25" x14ac:dyDescent="0.3">
      <c r="B36" s="17" t="s">
        <v>37</v>
      </c>
      <c r="C36" s="26"/>
      <c r="D36" s="27">
        <f t="shared" si="0"/>
        <v>0</v>
      </c>
      <c r="E36" s="26">
        <f t="shared" si="0"/>
        <v>0</v>
      </c>
      <c r="F36" s="44">
        <v>0</v>
      </c>
      <c r="G36" s="45"/>
      <c r="H36" s="29"/>
      <c r="J36" s="30"/>
      <c r="K36" s="30"/>
      <c r="L36" s="30"/>
      <c r="M36" s="31"/>
      <c r="N36" s="30"/>
      <c r="O36" s="30"/>
      <c r="P36" s="32"/>
      <c r="Q36" s="33"/>
      <c r="R36" s="34"/>
      <c r="S36" s="34"/>
      <c r="T36" s="34"/>
      <c r="U36" s="35"/>
      <c r="W36" s="24"/>
      <c r="X36" s="36"/>
    </row>
    <row r="37" spans="1:24" ht="101.25" x14ac:dyDescent="0.3">
      <c r="A37" s="1">
        <v>11</v>
      </c>
      <c r="B37" s="47" t="s">
        <v>38</v>
      </c>
      <c r="C37" s="26">
        <v>977.7</v>
      </c>
      <c r="D37" s="27">
        <f t="shared" si="0"/>
        <v>27714</v>
      </c>
      <c r="E37" s="26">
        <f t="shared" si="0"/>
        <v>2257998.15</v>
      </c>
      <c r="F37" s="27">
        <v>27714</v>
      </c>
      <c r="G37" s="28">
        <f>ROUND(F37*$C$37/12,2)</f>
        <v>2257998.15</v>
      </c>
      <c r="H37" s="29"/>
      <c r="J37" s="30"/>
      <c r="K37" s="30"/>
      <c r="L37" s="30"/>
      <c r="M37" s="31"/>
      <c r="N37" s="30"/>
      <c r="O37" s="30"/>
      <c r="P37" s="32"/>
      <c r="Q37" s="33"/>
      <c r="R37" s="34"/>
      <c r="S37" s="34"/>
      <c r="T37" s="34"/>
      <c r="U37" s="35"/>
      <c r="W37" s="24"/>
      <c r="X37" s="36"/>
    </row>
    <row r="38" spans="1:24" s="37" customFormat="1" ht="40.5" x14ac:dyDescent="0.3">
      <c r="B38" s="38" t="s">
        <v>39</v>
      </c>
      <c r="C38" s="26"/>
      <c r="D38" s="39">
        <f t="shared" si="0"/>
        <v>27714</v>
      </c>
      <c r="E38" s="40">
        <f t="shared" si="0"/>
        <v>2257998.15</v>
      </c>
      <c r="F38" s="39">
        <v>27714</v>
      </c>
      <c r="G38" s="41">
        <f t="shared" ref="G38" si="10">G37</f>
        <v>2257998.15</v>
      </c>
      <c r="H38" s="42"/>
      <c r="I38" s="3"/>
      <c r="J38" s="30"/>
      <c r="K38" s="30"/>
      <c r="L38" s="30"/>
      <c r="M38" s="31"/>
      <c r="N38" s="30"/>
      <c r="O38" s="30"/>
      <c r="P38" s="32"/>
      <c r="Q38" s="33"/>
      <c r="R38" s="34"/>
      <c r="S38" s="34"/>
      <c r="T38" s="34"/>
      <c r="U38" s="35"/>
      <c r="W38" s="43"/>
      <c r="X38" s="36"/>
    </row>
    <row r="39" spans="1:24" ht="20.25" x14ac:dyDescent="0.3">
      <c r="B39" s="17" t="s">
        <v>40</v>
      </c>
      <c r="C39" s="26"/>
      <c r="D39" s="27">
        <f t="shared" si="0"/>
        <v>0</v>
      </c>
      <c r="E39" s="26">
        <f t="shared" si="0"/>
        <v>0</v>
      </c>
      <c r="F39" s="44">
        <v>0</v>
      </c>
      <c r="G39" s="45"/>
      <c r="H39" s="29"/>
      <c r="J39" s="30"/>
      <c r="K39" s="30"/>
      <c r="L39" s="30"/>
      <c r="M39" s="31"/>
      <c r="N39" s="30"/>
      <c r="O39" s="30"/>
      <c r="P39" s="32"/>
      <c r="Q39" s="33"/>
      <c r="R39" s="34"/>
      <c r="S39" s="34"/>
      <c r="T39" s="34"/>
      <c r="U39" s="35"/>
      <c r="W39" s="24"/>
      <c r="X39" s="36"/>
    </row>
    <row r="40" spans="1:24" ht="75" x14ac:dyDescent="0.3">
      <c r="A40" s="1">
        <v>12</v>
      </c>
      <c r="B40" s="25" t="s">
        <v>41</v>
      </c>
      <c r="C40" s="26">
        <v>910.1</v>
      </c>
      <c r="D40" s="27">
        <f t="shared" si="0"/>
        <v>37190</v>
      </c>
      <c r="E40" s="26">
        <f t="shared" si="0"/>
        <v>2820551.58</v>
      </c>
      <c r="F40" s="27">
        <v>37190</v>
      </c>
      <c r="G40" s="28">
        <f>ROUND(F40*$C$40/12,2)</f>
        <v>2820551.58</v>
      </c>
      <c r="H40" s="29"/>
      <c r="J40" s="30"/>
      <c r="K40" s="30"/>
      <c r="L40" s="30"/>
      <c r="M40" s="31"/>
      <c r="N40" s="30"/>
      <c r="O40" s="30"/>
      <c r="P40" s="32"/>
      <c r="Q40" s="33"/>
      <c r="R40" s="34"/>
      <c r="S40" s="34"/>
      <c r="T40" s="34"/>
      <c r="U40" s="35"/>
      <c r="W40" s="24"/>
      <c r="X40" s="36"/>
    </row>
    <row r="41" spans="1:24" s="37" customFormat="1" ht="40.5" x14ac:dyDescent="0.3">
      <c r="B41" s="38" t="s">
        <v>42</v>
      </c>
      <c r="C41" s="26"/>
      <c r="D41" s="39">
        <f t="shared" si="0"/>
        <v>37190</v>
      </c>
      <c r="E41" s="40">
        <f t="shared" si="0"/>
        <v>2820551.58</v>
      </c>
      <c r="F41" s="39">
        <v>37190</v>
      </c>
      <c r="G41" s="41">
        <f t="shared" ref="G41" si="11">G40</f>
        <v>2820551.58</v>
      </c>
      <c r="H41" s="42"/>
      <c r="I41" s="3"/>
      <c r="J41" s="30"/>
      <c r="K41" s="30"/>
      <c r="L41" s="30"/>
      <c r="M41" s="31"/>
      <c r="N41" s="30"/>
      <c r="O41" s="30"/>
      <c r="P41" s="32"/>
      <c r="Q41" s="33"/>
      <c r="R41" s="34"/>
      <c r="S41" s="34"/>
      <c r="T41" s="34"/>
      <c r="U41" s="35"/>
      <c r="W41" s="43"/>
      <c r="X41" s="36"/>
    </row>
    <row r="42" spans="1:24" ht="20.25" x14ac:dyDescent="0.3">
      <c r="B42" s="17" t="s">
        <v>43</v>
      </c>
      <c r="C42" s="26"/>
      <c r="D42" s="27">
        <f t="shared" si="0"/>
        <v>0</v>
      </c>
      <c r="E42" s="26">
        <f t="shared" si="0"/>
        <v>0</v>
      </c>
      <c r="F42" s="44">
        <v>0</v>
      </c>
      <c r="G42" s="45"/>
      <c r="H42" s="29"/>
      <c r="J42" s="30"/>
      <c r="K42" s="30"/>
      <c r="L42" s="30"/>
      <c r="M42" s="31"/>
      <c r="N42" s="30"/>
      <c r="O42" s="30"/>
      <c r="P42" s="32"/>
      <c r="Q42" s="33"/>
      <c r="R42" s="34"/>
      <c r="S42" s="34"/>
      <c r="T42" s="34"/>
      <c r="U42" s="35"/>
      <c r="W42" s="24"/>
      <c r="X42" s="36"/>
    </row>
    <row r="43" spans="1:24" ht="75" x14ac:dyDescent="0.3">
      <c r="A43" s="1">
        <v>13</v>
      </c>
      <c r="B43" s="25" t="s">
        <v>44</v>
      </c>
      <c r="C43" s="26">
        <v>1005.3</v>
      </c>
      <c r="D43" s="27">
        <f t="shared" si="0"/>
        <v>30094</v>
      </c>
      <c r="E43" s="26">
        <f t="shared" si="0"/>
        <v>2521124.85</v>
      </c>
      <c r="F43" s="27">
        <v>30094</v>
      </c>
      <c r="G43" s="28">
        <f>ROUND(F43*$C$43/12,2)</f>
        <v>2521124.85</v>
      </c>
      <c r="H43" s="29"/>
      <c r="J43" s="30"/>
      <c r="K43" s="30"/>
      <c r="L43" s="30"/>
      <c r="M43" s="31"/>
      <c r="N43" s="30"/>
      <c r="O43" s="30"/>
      <c r="P43" s="32"/>
      <c r="Q43" s="33"/>
      <c r="R43" s="34"/>
      <c r="S43" s="34"/>
      <c r="T43" s="34"/>
      <c r="U43" s="35"/>
      <c r="W43" s="24"/>
      <c r="X43" s="36"/>
    </row>
    <row r="44" spans="1:24" s="37" customFormat="1" ht="20.25" x14ac:dyDescent="0.3">
      <c r="B44" s="38" t="s">
        <v>45</v>
      </c>
      <c r="C44" s="26"/>
      <c r="D44" s="39">
        <f t="shared" si="0"/>
        <v>30094</v>
      </c>
      <c r="E44" s="40">
        <f t="shared" si="0"/>
        <v>2521124.85</v>
      </c>
      <c r="F44" s="39">
        <v>30094</v>
      </c>
      <c r="G44" s="41">
        <f t="shared" ref="G44" si="12">G43</f>
        <v>2521124.85</v>
      </c>
      <c r="H44" s="42"/>
      <c r="I44" s="3"/>
      <c r="J44" s="30"/>
      <c r="K44" s="30"/>
      <c r="L44" s="30"/>
      <c r="M44" s="31"/>
      <c r="N44" s="30"/>
      <c r="O44" s="30"/>
      <c r="P44" s="32"/>
      <c r="Q44" s="33"/>
      <c r="R44" s="34"/>
      <c r="S44" s="34"/>
      <c r="T44" s="34"/>
      <c r="U44" s="35"/>
      <c r="W44" s="43"/>
      <c r="X44" s="36"/>
    </row>
    <row r="45" spans="1:24" ht="20.25" x14ac:dyDescent="0.3">
      <c r="B45" s="17" t="s">
        <v>46</v>
      </c>
      <c r="C45" s="26"/>
      <c r="D45" s="27">
        <f t="shared" si="0"/>
        <v>0</v>
      </c>
      <c r="E45" s="26">
        <f t="shared" si="0"/>
        <v>0</v>
      </c>
      <c r="F45" s="44">
        <v>0</v>
      </c>
      <c r="G45" s="45"/>
      <c r="H45" s="29"/>
      <c r="J45" s="30"/>
      <c r="K45" s="30"/>
      <c r="L45" s="30"/>
      <c r="M45" s="31"/>
      <c r="N45" s="30"/>
      <c r="O45" s="30"/>
      <c r="P45" s="32"/>
      <c r="R45" s="34"/>
      <c r="S45" s="34"/>
      <c r="T45" s="34"/>
      <c r="U45" s="35"/>
      <c r="W45" s="24"/>
      <c r="X45" s="36"/>
    </row>
    <row r="46" spans="1:24" ht="75" x14ac:dyDescent="0.3">
      <c r="A46" s="1">
        <v>14</v>
      </c>
      <c r="B46" s="25" t="s">
        <v>47</v>
      </c>
      <c r="C46" s="26">
        <v>714.8</v>
      </c>
      <c r="D46" s="27">
        <f t="shared" si="0"/>
        <v>49115</v>
      </c>
      <c r="E46" s="26">
        <f t="shared" si="0"/>
        <v>2925616.83</v>
      </c>
      <c r="F46" s="27">
        <v>49115</v>
      </c>
      <c r="G46" s="28">
        <f>ROUND(F46*$C$46/12,2)</f>
        <v>2925616.83</v>
      </c>
      <c r="H46" s="29"/>
      <c r="J46" s="30"/>
      <c r="K46" s="30"/>
      <c r="L46" s="30"/>
      <c r="M46" s="31"/>
      <c r="N46" s="30"/>
      <c r="O46" s="30"/>
      <c r="P46" s="32"/>
      <c r="Q46" s="33"/>
      <c r="R46" s="34"/>
      <c r="S46" s="34"/>
      <c r="T46" s="34"/>
      <c r="U46" s="35"/>
      <c r="W46" s="24"/>
      <c r="X46" s="36"/>
    </row>
    <row r="47" spans="1:24" s="37" customFormat="1" ht="20.25" x14ac:dyDescent="0.3">
      <c r="B47" s="38" t="s">
        <v>48</v>
      </c>
      <c r="C47" s="26"/>
      <c r="D47" s="39">
        <f t="shared" si="0"/>
        <v>49115</v>
      </c>
      <c r="E47" s="40">
        <f t="shared" si="0"/>
        <v>2925616.83</v>
      </c>
      <c r="F47" s="39">
        <v>49115</v>
      </c>
      <c r="G47" s="50">
        <f t="shared" ref="G47" si="13">G46</f>
        <v>2925616.83</v>
      </c>
      <c r="H47" s="42"/>
      <c r="I47" s="3"/>
      <c r="J47" s="30"/>
      <c r="K47" s="30"/>
      <c r="L47" s="30"/>
      <c r="M47" s="31"/>
      <c r="N47" s="30"/>
      <c r="O47" s="30"/>
      <c r="P47" s="32"/>
      <c r="Q47" s="33"/>
      <c r="R47" s="34"/>
      <c r="S47" s="34"/>
      <c r="T47" s="34"/>
      <c r="U47" s="35"/>
      <c r="W47" s="43"/>
      <c r="X47" s="36"/>
    </row>
    <row r="48" spans="1:24" ht="20.25" x14ac:dyDescent="0.3">
      <c r="B48" s="17" t="s">
        <v>49</v>
      </c>
      <c r="C48" s="26"/>
      <c r="D48" s="27">
        <f t="shared" si="0"/>
        <v>0</v>
      </c>
      <c r="E48" s="26">
        <f t="shared" si="0"/>
        <v>0</v>
      </c>
      <c r="F48" s="44">
        <v>0</v>
      </c>
      <c r="G48" s="45"/>
      <c r="H48" s="29"/>
      <c r="J48" s="30"/>
      <c r="K48" s="30"/>
      <c r="L48" s="30"/>
      <c r="M48" s="31"/>
      <c r="N48" s="30"/>
      <c r="O48" s="30"/>
      <c r="P48" s="32"/>
      <c r="Q48" s="51"/>
      <c r="R48" s="34"/>
      <c r="S48" s="34"/>
      <c r="T48" s="34"/>
      <c r="U48" s="35"/>
      <c r="W48" s="24"/>
      <c r="X48" s="36"/>
    </row>
    <row r="49" spans="1:24" ht="91.15" customHeight="1" x14ac:dyDescent="0.3">
      <c r="A49" s="1">
        <v>15</v>
      </c>
      <c r="B49" s="47" t="s">
        <v>50</v>
      </c>
      <c r="C49" s="26">
        <v>1824.7</v>
      </c>
      <c r="D49" s="27">
        <f t="shared" si="0"/>
        <v>7496</v>
      </c>
      <c r="E49" s="26">
        <f t="shared" si="0"/>
        <v>1139829.27</v>
      </c>
      <c r="F49" s="27">
        <v>7496</v>
      </c>
      <c r="G49" s="28">
        <f>ROUND(F49*$C$49/12,2)</f>
        <v>1139829.27</v>
      </c>
      <c r="H49" s="29"/>
      <c r="J49" s="30"/>
      <c r="K49" s="30"/>
      <c r="L49" s="30"/>
      <c r="M49" s="31"/>
      <c r="N49" s="30"/>
      <c r="O49" s="30"/>
      <c r="P49" s="32"/>
      <c r="R49" s="34"/>
      <c r="S49" s="34"/>
      <c r="T49" s="34"/>
      <c r="U49" s="35"/>
      <c r="W49" s="24"/>
      <c r="X49" s="36"/>
    </row>
    <row r="50" spans="1:24" s="37" customFormat="1" ht="20.25" x14ac:dyDescent="0.3">
      <c r="B50" s="38" t="s">
        <v>51</v>
      </c>
      <c r="C50" s="26"/>
      <c r="D50" s="39">
        <f t="shared" si="0"/>
        <v>7496</v>
      </c>
      <c r="E50" s="40">
        <f t="shared" si="0"/>
        <v>1139829.27</v>
      </c>
      <c r="F50" s="39">
        <v>7496</v>
      </c>
      <c r="G50" s="41">
        <f t="shared" ref="G50" si="14">G49</f>
        <v>1139829.27</v>
      </c>
      <c r="H50" s="42"/>
      <c r="I50" s="3"/>
      <c r="J50" s="30"/>
      <c r="K50" s="30"/>
      <c r="L50" s="30"/>
      <c r="M50" s="31"/>
      <c r="N50" s="30"/>
      <c r="O50" s="30"/>
      <c r="P50" s="32"/>
      <c r="Q50" s="33"/>
      <c r="R50" s="34"/>
      <c r="S50" s="34"/>
      <c r="T50" s="34"/>
      <c r="U50" s="35"/>
      <c r="W50" s="43"/>
      <c r="X50" s="36"/>
    </row>
    <row r="51" spans="1:24" ht="20.25" x14ac:dyDescent="0.3">
      <c r="B51" s="17" t="s">
        <v>52</v>
      </c>
      <c r="C51" s="26"/>
      <c r="D51" s="27">
        <f t="shared" si="0"/>
        <v>0</v>
      </c>
      <c r="E51" s="26">
        <f t="shared" si="0"/>
        <v>0</v>
      </c>
      <c r="F51" s="44">
        <v>0</v>
      </c>
      <c r="G51" s="45"/>
      <c r="H51" s="29"/>
      <c r="J51" s="30"/>
      <c r="K51" s="30"/>
      <c r="L51" s="30"/>
      <c r="M51" s="31"/>
      <c r="N51" s="30"/>
      <c r="O51" s="30"/>
      <c r="P51" s="32"/>
      <c r="Q51" s="33"/>
      <c r="R51" s="34"/>
      <c r="S51" s="34"/>
      <c r="T51" s="34"/>
      <c r="U51" s="35"/>
      <c r="W51" s="24"/>
      <c r="X51" s="36"/>
    </row>
    <row r="52" spans="1:24" ht="75" x14ac:dyDescent="0.3">
      <c r="A52" s="1">
        <v>17</v>
      </c>
      <c r="B52" s="25" t="s">
        <v>53</v>
      </c>
      <c r="C52" s="26">
        <v>896.3</v>
      </c>
      <c r="D52" s="27">
        <f t="shared" si="0"/>
        <v>30966</v>
      </c>
      <c r="E52" s="26">
        <f t="shared" si="0"/>
        <v>2312902.15</v>
      </c>
      <c r="F52" s="27">
        <v>30966</v>
      </c>
      <c r="G52" s="28">
        <f>ROUND(F52*$C$52/12,2)</f>
        <v>2312902.15</v>
      </c>
      <c r="H52" s="29"/>
      <c r="J52" s="30"/>
      <c r="K52" s="30"/>
      <c r="L52" s="30"/>
      <c r="M52" s="31"/>
      <c r="N52" s="30"/>
      <c r="O52" s="30"/>
      <c r="P52" s="32"/>
      <c r="Q52" s="33"/>
      <c r="R52" s="34"/>
      <c r="S52" s="34"/>
      <c r="T52" s="34"/>
      <c r="U52" s="35"/>
      <c r="W52" s="24"/>
      <c r="X52" s="36"/>
    </row>
    <row r="53" spans="1:24" s="37" customFormat="1" ht="24.6" customHeight="1" x14ac:dyDescent="0.3">
      <c r="B53" s="38" t="s">
        <v>54</v>
      </c>
      <c r="C53" s="26"/>
      <c r="D53" s="39">
        <f t="shared" si="0"/>
        <v>30966</v>
      </c>
      <c r="E53" s="40">
        <f t="shared" si="0"/>
        <v>2312902.15</v>
      </c>
      <c r="F53" s="39">
        <v>30966</v>
      </c>
      <c r="G53" s="52">
        <f t="shared" ref="G53" si="15">G52</f>
        <v>2312902.15</v>
      </c>
      <c r="H53" s="42"/>
      <c r="I53" s="3"/>
      <c r="J53" s="30"/>
      <c r="K53" s="30"/>
      <c r="L53" s="30"/>
      <c r="M53" s="31"/>
      <c r="N53" s="30"/>
      <c r="O53" s="30"/>
      <c r="P53" s="32"/>
      <c r="Q53" s="33"/>
      <c r="R53" s="34"/>
      <c r="S53" s="34"/>
      <c r="T53" s="34"/>
      <c r="U53" s="35"/>
      <c r="W53" s="43"/>
      <c r="X53" s="36"/>
    </row>
    <row r="54" spans="1:24" ht="20.25" x14ac:dyDescent="0.3">
      <c r="B54" s="17" t="s">
        <v>55</v>
      </c>
      <c r="C54" s="26"/>
      <c r="D54" s="27">
        <f t="shared" si="0"/>
        <v>0</v>
      </c>
      <c r="E54" s="26">
        <f t="shared" si="0"/>
        <v>0</v>
      </c>
      <c r="F54" s="44">
        <v>0</v>
      </c>
      <c r="G54" s="45"/>
      <c r="H54" s="29"/>
      <c r="J54" s="30"/>
      <c r="K54" s="30"/>
      <c r="L54" s="30"/>
      <c r="M54" s="31"/>
      <c r="N54" s="30"/>
      <c r="O54" s="30"/>
      <c r="P54" s="32"/>
      <c r="Q54" s="33"/>
      <c r="R54" s="34"/>
      <c r="S54" s="34"/>
      <c r="T54" s="34"/>
      <c r="U54" s="35"/>
      <c r="W54" s="24"/>
      <c r="X54" s="36"/>
    </row>
    <row r="55" spans="1:24" ht="84" customHeight="1" x14ac:dyDescent="0.3">
      <c r="A55" s="1">
        <v>18</v>
      </c>
      <c r="B55" s="25" t="s">
        <v>56</v>
      </c>
      <c r="C55" s="26">
        <v>1037</v>
      </c>
      <c r="D55" s="27">
        <f t="shared" si="0"/>
        <v>2238</v>
      </c>
      <c r="E55" s="26">
        <f t="shared" si="0"/>
        <v>193400.5</v>
      </c>
      <c r="F55" s="27">
        <v>2238</v>
      </c>
      <c r="G55" s="28">
        <f>ROUND(F55*$C$55/12,2)</f>
        <v>193400.5</v>
      </c>
      <c r="H55" s="29"/>
      <c r="J55" s="30"/>
      <c r="K55" s="30"/>
      <c r="L55" s="30"/>
      <c r="M55" s="31"/>
      <c r="N55" s="30"/>
      <c r="O55" s="30"/>
      <c r="P55" s="32"/>
      <c r="Q55" s="33"/>
      <c r="R55" s="34"/>
      <c r="S55" s="34"/>
      <c r="T55" s="34"/>
      <c r="U55" s="35"/>
      <c r="W55" s="24"/>
      <c r="X55" s="36"/>
    </row>
    <row r="56" spans="1:24" s="37" customFormat="1" ht="40.9" customHeight="1" x14ac:dyDescent="0.3">
      <c r="B56" s="38" t="s">
        <v>57</v>
      </c>
      <c r="C56" s="26"/>
      <c r="D56" s="39">
        <f t="shared" si="0"/>
        <v>2238</v>
      </c>
      <c r="E56" s="40">
        <f t="shared" si="0"/>
        <v>193400.5</v>
      </c>
      <c r="F56" s="39">
        <v>2238</v>
      </c>
      <c r="G56" s="41">
        <f t="shared" ref="G56" si="16">G55</f>
        <v>193400.5</v>
      </c>
      <c r="H56" s="42"/>
      <c r="I56" s="3"/>
      <c r="J56" s="30"/>
      <c r="K56" s="30"/>
      <c r="L56" s="30"/>
      <c r="M56" s="31"/>
      <c r="N56" s="30"/>
      <c r="O56" s="30"/>
      <c r="P56" s="32"/>
      <c r="Q56" s="33"/>
      <c r="R56" s="34"/>
      <c r="S56" s="34"/>
      <c r="T56" s="34"/>
      <c r="U56" s="35"/>
      <c r="W56" s="43"/>
      <c r="X56" s="36"/>
    </row>
    <row r="57" spans="1:24" ht="20.25" x14ac:dyDescent="0.3">
      <c r="B57" s="17" t="s">
        <v>58</v>
      </c>
      <c r="C57" s="26"/>
      <c r="D57" s="27">
        <f t="shared" si="0"/>
        <v>0</v>
      </c>
      <c r="E57" s="26">
        <f t="shared" si="0"/>
        <v>0</v>
      </c>
      <c r="F57" s="44">
        <v>0</v>
      </c>
      <c r="G57" s="45"/>
      <c r="H57" s="29"/>
      <c r="J57" s="30"/>
      <c r="K57" s="30"/>
      <c r="L57" s="30"/>
      <c r="M57" s="31"/>
      <c r="N57" s="30"/>
      <c r="O57" s="30"/>
      <c r="P57" s="32"/>
      <c r="Q57" s="33"/>
      <c r="R57" s="34"/>
      <c r="S57" s="34"/>
      <c r="T57" s="34"/>
      <c r="U57" s="35"/>
      <c r="W57" s="24"/>
      <c r="X57" s="36"/>
    </row>
    <row r="58" spans="1:24" ht="87.6" customHeight="1" x14ac:dyDescent="0.3">
      <c r="A58" s="1">
        <v>19</v>
      </c>
      <c r="B58" s="47" t="s">
        <v>59</v>
      </c>
      <c r="C58" s="26">
        <v>974.9</v>
      </c>
      <c r="D58" s="27">
        <f t="shared" si="0"/>
        <v>18120</v>
      </c>
      <c r="E58" s="26">
        <f t="shared" si="0"/>
        <v>1472099</v>
      </c>
      <c r="F58" s="27">
        <v>18120</v>
      </c>
      <c r="G58" s="28">
        <f>ROUND(F58*$C$58/12,2)</f>
        <v>1472099</v>
      </c>
      <c r="H58" s="29"/>
      <c r="J58" s="30"/>
      <c r="K58" s="30"/>
      <c r="L58" s="30"/>
      <c r="M58" s="31"/>
      <c r="N58" s="30"/>
      <c r="O58" s="30"/>
      <c r="P58" s="32"/>
      <c r="Q58" s="33"/>
      <c r="R58" s="34"/>
      <c r="S58" s="34"/>
      <c r="T58" s="34"/>
      <c r="U58" s="35"/>
      <c r="W58" s="24"/>
      <c r="X58" s="36"/>
    </row>
    <row r="59" spans="1:24" s="37" customFormat="1" ht="20.25" x14ac:dyDescent="0.3">
      <c r="B59" s="38" t="s">
        <v>60</v>
      </c>
      <c r="C59" s="26"/>
      <c r="D59" s="39">
        <f t="shared" si="0"/>
        <v>18120</v>
      </c>
      <c r="E59" s="40">
        <f t="shared" si="0"/>
        <v>1472099</v>
      </c>
      <c r="F59" s="39">
        <v>18120</v>
      </c>
      <c r="G59" s="41">
        <f t="shared" ref="G59" si="17">G58</f>
        <v>1472099</v>
      </c>
      <c r="H59" s="42"/>
      <c r="I59" s="3"/>
      <c r="J59" s="30"/>
      <c r="K59" s="30"/>
      <c r="L59" s="30"/>
      <c r="M59" s="31"/>
      <c r="N59" s="30"/>
      <c r="O59" s="30"/>
      <c r="P59" s="32"/>
      <c r="Q59" s="33"/>
      <c r="R59" s="34"/>
      <c r="S59" s="34"/>
      <c r="T59" s="34"/>
      <c r="U59" s="35"/>
      <c r="W59" s="43"/>
      <c r="X59" s="36"/>
    </row>
    <row r="60" spans="1:24" ht="20.25" x14ac:dyDescent="0.3">
      <c r="B60" s="17" t="s">
        <v>61</v>
      </c>
      <c r="C60" s="26"/>
      <c r="D60" s="27">
        <f t="shared" si="0"/>
        <v>0</v>
      </c>
      <c r="E60" s="26">
        <f t="shared" si="0"/>
        <v>0</v>
      </c>
      <c r="F60" s="44">
        <v>0</v>
      </c>
      <c r="G60" s="45"/>
      <c r="H60" s="29"/>
      <c r="J60" s="30"/>
      <c r="K60" s="30"/>
      <c r="L60" s="30"/>
      <c r="M60" s="31"/>
      <c r="N60" s="30"/>
      <c r="O60" s="30"/>
      <c r="P60" s="32"/>
      <c r="Q60" s="33"/>
      <c r="R60" s="34"/>
      <c r="S60" s="34"/>
      <c r="T60" s="34"/>
      <c r="U60" s="35"/>
      <c r="W60" s="24"/>
      <c r="X60" s="36"/>
    </row>
    <row r="61" spans="1:24" ht="64.150000000000006" customHeight="1" x14ac:dyDescent="0.3">
      <c r="A61" s="1">
        <v>20</v>
      </c>
      <c r="B61" s="47" t="s">
        <v>62</v>
      </c>
      <c r="C61" s="26">
        <v>887.1</v>
      </c>
      <c r="D61" s="27">
        <f t="shared" si="0"/>
        <v>17611</v>
      </c>
      <c r="E61" s="26">
        <f t="shared" si="0"/>
        <v>1301893.18</v>
      </c>
      <c r="F61" s="27">
        <v>17611</v>
      </c>
      <c r="G61" s="28">
        <f>ROUND(F61*$C$61/12,2)</f>
        <v>1301893.18</v>
      </c>
      <c r="H61" s="29"/>
      <c r="J61" s="30"/>
      <c r="K61" s="30"/>
      <c r="L61" s="30"/>
      <c r="M61" s="31"/>
      <c r="N61" s="30"/>
      <c r="O61" s="30"/>
      <c r="P61" s="32"/>
      <c r="Q61" s="33"/>
      <c r="R61" s="34"/>
      <c r="S61" s="34"/>
      <c r="T61" s="34"/>
      <c r="U61" s="35"/>
      <c r="W61" s="24"/>
      <c r="X61" s="36"/>
    </row>
    <row r="62" spans="1:24" s="37" customFormat="1" ht="20.25" x14ac:dyDescent="0.3">
      <c r="B62" s="38" t="s">
        <v>63</v>
      </c>
      <c r="C62" s="53"/>
      <c r="D62" s="27">
        <f t="shared" si="0"/>
        <v>17611</v>
      </c>
      <c r="E62" s="26">
        <f t="shared" si="0"/>
        <v>1301893.18</v>
      </c>
      <c r="F62" s="39">
        <v>17611</v>
      </c>
      <c r="G62" s="41">
        <f t="shared" ref="G62" si="18">G61</f>
        <v>1301893.18</v>
      </c>
      <c r="H62" s="54"/>
      <c r="I62" s="3"/>
      <c r="J62" s="30"/>
      <c r="K62" s="30"/>
      <c r="L62" s="30"/>
      <c r="M62" s="30"/>
      <c r="N62" s="30"/>
      <c r="O62" s="30"/>
      <c r="P62" s="32"/>
      <c r="Q62" s="33"/>
      <c r="R62" s="34"/>
      <c r="S62" s="34"/>
      <c r="T62" s="34"/>
      <c r="U62" s="35"/>
      <c r="W62" s="43"/>
      <c r="X62" s="36"/>
    </row>
    <row r="63" spans="1:24" s="37" customFormat="1" ht="20.25" x14ac:dyDescent="0.3">
      <c r="B63" s="38" t="s">
        <v>64</v>
      </c>
      <c r="C63" s="53"/>
      <c r="D63" s="39">
        <f t="shared" ref="D63:G63" si="19">SUM(D62,D59,D56,D53,D50,D47,D44,D41,D38,D35,D31,D28,D25,D22,D19,D16,D13,D10)</f>
        <v>1293949</v>
      </c>
      <c r="E63" s="40">
        <f t="shared" si="19"/>
        <v>139252258.09</v>
      </c>
      <c r="F63" s="39">
        <v>1293949</v>
      </c>
      <c r="G63" s="41">
        <f t="shared" si="19"/>
        <v>139252258.09</v>
      </c>
      <c r="H63" s="54"/>
      <c r="I63" s="55"/>
      <c r="J63" s="55"/>
      <c r="K63" s="55"/>
      <c r="L63" s="55"/>
      <c r="M63" s="55"/>
      <c r="N63" s="55"/>
      <c r="O63" s="55"/>
      <c r="P63" s="32"/>
      <c r="Q63" s="33"/>
      <c r="R63" s="34"/>
      <c r="S63" s="34"/>
      <c r="T63" s="34"/>
      <c r="U63" s="35"/>
      <c r="W63" s="43"/>
      <c r="X63" s="36"/>
    </row>
    <row r="64" spans="1:24" ht="48" customHeight="1" x14ac:dyDescent="0.3">
      <c r="B64" s="61"/>
      <c r="C64" s="61"/>
      <c r="D64" s="61"/>
      <c r="E64" s="61"/>
      <c r="F64" s="61"/>
      <c r="G64" s="61"/>
      <c r="J64" s="56"/>
    </row>
    <row r="65" spans="3:10" x14ac:dyDescent="0.3">
      <c r="C65" s="35"/>
      <c r="D65" s="57"/>
      <c r="E65" s="35"/>
      <c r="F65" s="35"/>
    </row>
    <row r="66" spans="3:10" x14ac:dyDescent="0.3">
      <c r="J66" s="58"/>
    </row>
    <row r="67" spans="3:10" x14ac:dyDescent="0.3">
      <c r="E67" s="59"/>
    </row>
    <row r="68" spans="3:10" x14ac:dyDescent="0.3">
      <c r="C68" s="35"/>
      <c r="E68" s="35"/>
    </row>
    <row r="69" spans="3:10" x14ac:dyDescent="0.3">
      <c r="E69" s="35"/>
    </row>
    <row r="70" spans="3:10" x14ac:dyDescent="0.3">
      <c r="E70" s="35"/>
    </row>
    <row r="71" spans="3:10" x14ac:dyDescent="0.3">
      <c r="E71" s="35">
        <f>E70-E65</f>
        <v>0</v>
      </c>
    </row>
  </sheetData>
  <mergeCells count="10">
    <mergeCell ref="K7:K8"/>
    <mergeCell ref="L7:L8"/>
    <mergeCell ref="B64:G64"/>
    <mergeCell ref="F2:G2"/>
    <mergeCell ref="B4:G4"/>
    <mergeCell ref="F5:G5"/>
    <mergeCell ref="B6:B7"/>
    <mergeCell ref="C6:C7"/>
    <mergeCell ref="D6:E6"/>
    <mergeCell ref="F6:G6"/>
  </mergeCells>
  <pageMargins left="0.19685039370078741" right="0.23622047244094491" top="0.39370078740157483" bottom="0.15748031496062992" header="0.15748031496062992" footer="0.2362204724409449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(месяц)  с 01.01.2022</vt:lpstr>
      <vt:lpstr>' (месяц)  с 01.01.2022'!Заголовки_для_печати</vt:lpstr>
      <vt:lpstr>' (месяц)  с 01.01.2022'!Область_печати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Михайлова Татьяна Витальевна</cp:lastModifiedBy>
  <cp:lastPrinted>2022-02-02T07:50:18Z</cp:lastPrinted>
  <dcterms:created xsi:type="dcterms:W3CDTF">2022-01-29T02:05:10Z</dcterms:created>
  <dcterms:modified xsi:type="dcterms:W3CDTF">2022-02-02T07:50:23Z</dcterms:modified>
</cp:coreProperties>
</file>